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0" yWindow="135" windowWidth="13575" windowHeight="12120" tabRatio="860" firstSheet="7" activeTab="8"/>
  </bookViews>
  <sheets>
    <sheet name="1.의료기관" sheetId="180" r:id="rId1"/>
    <sheet name="2.의료인력" sheetId="224" r:id="rId2"/>
    <sheet name="3.보건소인력" sheetId="194" r:id="rId3"/>
    <sheet name="4.의약품업소" sheetId="196" r:id="rId4"/>
    <sheet name="5.식품위생관계업소" sheetId="199" r:id="rId5"/>
    <sheet name="6.공중위생관계업" sheetId="202" r:id="rId6"/>
    <sheet name="7.예방접종" sheetId="220" r:id="rId7"/>
    <sheet name="8.법정감염병" sheetId="222" r:id="rId8"/>
    <sheet name="9.결핵환자 " sheetId="201" r:id="rId9"/>
    <sheet name="10.구강사업 " sheetId="178" r:id="rId10"/>
    <sheet name="11.모자보건" sheetId="189" r:id="rId11"/>
    <sheet name="12.13.국민연금" sheetId="203" r:id="rId12"/>
    <sheet name="14.국가보훈대상자" sheetId="204" r:id="rId13"/>
    <sheet name="15.적십자회비" sheetId="205" r:id="rId14"/>
    <sheet name="16.노인여가복지시설" sheetId="206" r:id="rId15"/>
    <sheet name="17.기초수급자" sheetId="214" r:id="rId16"/>
    <sheet name="18.어린이집" sheetId="208" r:id="rId17"/>
    <sheet name="19.어린이 놀이터" sheetId="209" r:id="rId18"/>
    <sheet name="20.장애인" sheetId="210" r:id="rId19"/>
    <sheet name="21.방문건강" sheetId="198" r:id="rId20"/>
    <sheet name="22.보건교육" sheetId="221" r:id="rId21"/>
    <sheet name="23,24.저소득,자원봉사" sheetId="211" r:id="rId22"/>
    <sheet name="25.보건소실적" sheetId="192" r:id="rId23"/>
    <sheet name="26. 기초연금 수급자 수 " sheetId="223" r:id="rId24"/>
    <sheet name="27.독거노인현황" sheetId="219" r:id="rId25"/>
  </sheets>
  <externalReferences>
    <externalReference r:id="rId26"/>
  </externalReferences>
  <definedNames>
    <definedName name="_xlnm.Database">#REF!</definedName>
    <definedName name="_xlnm.Print_Area" localSheetId="11">'12.13.국민연금'!$A$1:$O$42</definedName>
    <definedName name="_xlnm.Print_Area" localSheetId="13">'15.적십자회비'!$A$1:$P$19</definedName>
    <definedName name="_xlnm.Print_Area" localSheetId="16">'18.어린이집'!$A$1:$S$28</definedName>
    <definedName name="_xlnm.Print_Area" localSheetId="17">'19.어린이 놀이터'!$A$1:$E$35</definedName>
    <definedName name="_xlnm.Print_Area" localSheetId="1">'2.의료인력'!$A$1:$M$32</definedName>
    <definedName name="_xlnm.Print_Area" localSheetId="23">'26. 기초연금 수급자 수 '!$A$1:$J$26</definedName>
    <definedName name="_xlnm.Print_Area" localSheetId="8">'9.결핵환자 '!$A$1:$AB$41</definedName>
    <definedName name="양성구">[1]봉사원파견!$B$43:$B$44</definedName>
    <definedName name="주간예산구분">[1]주간보호!$D$6:$D$50</definedName>
    <definedName name="주간정원2">#REF!</definedName>
    <definedName name="주간종사11">#REF!</definedName>
    <definedName name="치매1">[1]주간보호!$D$55:$D$79</definedName>
    <definedName name="ㅠ1" localSheetId="1">#REF!</definedName>
    <definedName name="ㅠ1" localSheetId="19">#REF!</definedName>
    <definedName name="ㅠ1" localSheetId="23">#REF!</definedName>
    <definedName name="ㅠ1" localSheetId="24">#REF!</definedName>
    <definedName name="ㅠ1" localSheetId="8">#REF!</definedName>
    <definedName name="ㅠ1">#REF!</definedName>
  </definedNames>
  <calcPr calcId="145621"/>
</workbook>
</file>

<file path=xl/calcChain.xml><?xml version="1.0" encoding="utf-8"?>
<calcChain xmlns="http://schemas.openxmlformats.org/spreadsheetml/2006/main">
  <c r="B23" i="214" l="1"/>
  <c r="B16" i="214"/>
  <c r="B18" i="224" l="1"/>
  <c r="W24" i="199" l="1"/>
  <c r="R24" i="199"/>
  <c r="N24" i="199"/>
  <c r="D24" i="199"/>
  <c r="C24" i="199"/>
  <c r="B24" i="199" s="1"/>
  <c r="W23" i="199"/>
  <c r="R23" i="199"/>
  <c r="N23" i="199"/>
  <c r="C23" i="199"/>
  <c r="B23" i="199" s="1"/>
  <c r="W22" i="199"/>
  <c r="R22" i="199"/>
  <c r="N22" i="199"/>
  <c r="C22" i="199"/>
  <c r="W21" i="199"/>
  <c r="R21" i="199"/>
  <c r="N21" i="199"/>
  <c r="C21" i="199"/>
  <c r="B21" i="199" s="1"/>
  <c r="W20" i="199"/>
  <c r="R20" i="199"/>
  <c r="N20" i="199"/>
  <c r="C20" i="199"/>
  <c r="W19" i="199"/>
  <c r="R19" i="199"/>
  <c r="N19" i="199"/>
  <c r="D19" i="199"/>
  <c r="C19" i="199" s="1"/>
  <c r="W18" i="199"/>
  <c r="R18" i="199"/>
  <c r="N18" i="199"/>
  <c r="D18" i="199"/>
  <c r="C18" i="199" s="1"/>
  <c r="B18" i="199" s="1"/>
  <c r="W17" i="199"/>
  <c r="R17" i="199"/>
  <c r="N17" i="199"/>
  <c r="C17" i="199"/>
  <c r="B17" i="199" s="1"/>
  <c r="W16" i="199"/>
  <c r="R16" i="199"/>
  <c r="N16" i="199"/>
  <c r="C16" i="199"/>
  <c r="Z14" i="199"/>
  <c r="T14" i="199"/>
  <c r="S14" i="199"/>
  <c r="Q14" i="199"/>
  <c r="O14" i="199"/>
  <c r="L14" i="199"/>
  <c r="K14" i="199"/>
  <c r="J14" i="199"/>
  <c r="I14" i="199"/>
  <c r="H14" i="199"/>
  <c r="G14" i="199"/>
  <c r="F14" i="199"/>
  <c r="E14" i="199"/>
  <c r="B16" i="199" l="1"/>
  <c r="R14" i="199"/>
  <c r="W14" i="199"/>
  <c r="B20" i="199"/>
  <c r="B19" i="199"/>
  <c r="N14" i="199"/>
  <c r="B22" i="199"/>
  <c r="B14" i="199" s="1"/>
  <c r="C14" i="199"/>
  <c r="D14" i="199"/>
  <c r="G24" i="202" l="1"/>
  <c r="C24" i="202" s="1"/>
  <c r="B24" i="202" s="1"/>
  <c r="G23" i="202"/>
  <c r="C23" i="202" s="1"/>
  <c r="B23" i="202" s="1"/>
  <c r="G22" i="202"/>
  <c r="G21" i="202"/>
  <c r="C21" i="202"/>
  <c r="B21" i="202" s="1"/>
  <c r="G20" i="202"/>
  <c r="C20" i="202"/>
  <c r="B20" i="202" s="1"/>
  <c r="G19" i="202"/>
  <c r="C19" i="202"/>
  <c r="B19" i="202" s="1"/>
  <c r="G18" i="202"/>
  <c r="C18" i="202"/>
  <c r="B18" i="202" s="1"/>
  <c r="G17" i="202"/>
  <c r="C17" i="202"/>
  <c r="G16" i="202"/>
  <c r="C16" i="202" s="1"/>
  <c r="B16" i="202" s="1"/>
  <c r="O14" i="202"/>
  <c r="N14" i="202"/>
  <c r="L14" i="202"/>
  <c r="K14" i="202"/>
  <c r="J14" i="202"/>
  <c r="I14" i="202"/>
  <c r="H14" i="202"/>
  <c r="F14" i="202"/>
  <c r="E14" i="202"/>
  <c r="D14" i="202"/>
  <c r="G14" i="202" l="1"/>
  <c r="B17" i="202"/>
  <c r="C22" i="202"/>
  <c r="B22" i="202" s="1"/>
  <c r="B14" i="202" l="1"/>
  <c r="C14" i="202"/>
  <c r="E37" i="211" l="1"/>
  <c r="B37" i="211"/>
  <c r="K11" i="219" l="1"/>
  <c r="H11" i="219"/>
  <c r="E11" i="219"/>
  <c r="D11" i="219"/>
  <c r="C11" i="219"/>
  <c r="I16" i="223"/>
  <c r="J16" i="223"/>
  <c r="I17" i="223"/>
  <c r="J17" i="223"/>
  <c r="I18" i="223"/>
  <c r="J18" i="223"/>
  <c r="I19" i="223"/>
  <c r="J19" i="223"/>
  <c r="I20" i="223"/>
  <c r="J20" i="223"/>
  <c r="I21" i="223"/>
  <c r="J21" i="223"/>
  <c r="I22" i="223"/>
  <c r="J22" i="223"/>
  <c r="I23" i="223"/>
  <c r="J23" i="223"/>
  <c r="I15" i="223"/>
  <c r="J15" i="223"/>
  <c r="H17" i="223"/>
  <c r="E16" i="223"/>
  <c r="E17" i="223"/>
  <c r="E18" i="223"/>
  <c r="E19" i="223"/>
  <c r="E20" i="223"/>
  <c r="E21" i="223"/>
  <c r="E22" i="223"/>
  <c r="E23" i="223"/>
  <c r="E15" i="223"/>
  <c r="D13" i="223"/>
  <c r="F13" i="223"/>
  <c r="G13" i="223"/>
  <c r="C13" i="223"/>
  <c r="B16" i="223"/>
  <c r="B17" i="223"/>
  <c r="B18" i="223"/>
  <c r="B19" i="223"/>
  <c r="B20" i="223"/>
  <c r="B21" i="223"/>
  <c r="B22" i="223"/>
  <c r="B23" i="223"/>
  <c r="B15" i="223"/>
  <c r="M12" i="211"/>
  <c r="J12" i="211"/>
  <c r="G12" i="211"/>
  <c r="F12" i="211"/>
  <c r="C12" i="211"/>
  <c r="B12" i="211"/>
  <c r="D13" i="209"/>
  <c r="E13" i="209"/>
  <c r="C13" i="209"/>
  <c r="B13" i="209"/>
  <c r="R15" i="208"/>
  <c r="S15" i="208"/>
  <c r="O15" i="208"/>
  <c r="H15" i="208"/>
  <c r="I15" i="208"/>
  <c r="K15" i="208"/>
  <c r="L15" i="208"/>
  <c r="M15" i="208"/>
  <c r="N15" i="208"/>
  <c r="E15" i="208"/>
  <c r="D15" i="208"/>
  <c r="C15" i="208"/>
  <c r="J25" i="208"/>
  <c r="J24" i="208"/>
  <c r="J21" i="208"/>
  <c r="J20" i="208"/>
  <c r="J19" i="208"/>
  <c r="J17" i="208"/>
  <c r="B25" i="208"/>
  <c r="B24" i="208"/>
  <c r="B21" i="208"/>
  <c r="B20" i="208"/>
  <c r="B19" i="208"/>
  <c r="B17" i="208"/>
  <c r="B24" i="206"/>
  <c r="B23" i="206"/>
  <c r="B20" i="206"/>
  <c r="B19" i="206"/>
  <c r="B18" i="206"/>
  <c r="B17" i="206"/>
  <c r="B16" i="206"/>
  <c r="G14" i="206"/>
  <c r="E14" i="206"/>
  <c r="F14" i="206"/>
  <c r="D24" i="206"/>
  <c r="D19" i="206"/>
  <c r="C14" i="206"/>
  <c r="X14" i="210"/>
  <c r="U14" i="210"/>
  <c r="R14" i="210"/>
  <c r="S14" i="210"/>
  <c r="T14" i="210"/>
  <c r="Q14" i="210"/>
  <c r="P14" i="210"/>
  <c r="D14" i="210"/>
  <c r="E14" i="210"/>
  <c r="F14" i="210"/>
  <c r="G14" i="210"/>
  <c r="H14" i="210"/>
  <c r="I14" i="210"/>
  <c r="J14" i="210"/>
  <c r="K14" i="210"/>
  <c r="L14" i="210"/>
  <c r="M14" i="210"/>
  <c r="N14" i="210"/>
  <c r="C14" i="210"/>
  <c r="B24" i="210"/>
  <c r="B23" i="210"/>
  <c r="B22" i="210"/>
  <c r="B21" i="210"/>
  <c r="B20" i="210"/>
  <c r="B19" i="210"/>
  <c r="B18" i="210"/>
  <c r="B17" i="210"/>
  <c r="B16" i="210"/>
  <c r="J24" i="214"/>
  <c r="I24" i="214"/>
  <c r="B24" i="214" s="1"/>
  <c r="J23" i="214"/>
  <c r="I23" i="214"/>
  <c r="B22" i="214"/>
  <c r="J21" i="214"/>
  <c r="I21" i="214"/>
  <c r="B21" i="214" s="1"/>
  <c r="J20" i="214"/>
  <c r="I20" i="214"/>
  <c r="B20" i="214" s="1"/>
  <c r="J19" i="214"/>
  <c r="I19" i="214"/>
  <c r="B19" i="214" s="1"/>
  <c r="J18" i="214"/>
  <c r="I18" i="214"/>
  <c r="B18" i="214" s="1"/>
  <c r="J17" i="214"/>
  <c r="I17" i="214"/>
  <c r="B17" i="214" s="1"/>
  <c r="J16" i="214"/>
  <c r="I16" i="214"/>
  <c r="F24" i="214"/>
  <c r="F23" i="214"/>
  <c r="F22" i="214"/>
  <c r="F21" i="214"/>
  <c r="F20" i="214"/>
  <c r="F19" i="214"/>
  <c r="F18" i="214"/>
  <c r="F17" i="214"/>
  <c r="F16" i="214"/>
  <c r="D14" i="214"/>
  <c r="E14" i="214"/>
  <c r="G14" i="214"/>
  <c r="H14" i="214"/>
  <c r="K14" i="214"/>
  <c r="L14" i="214"/>
  <c r="O14" i="214"/>
  <c r="P14" i="214"/>
  <c r="C14" i="214"/>
  <c r="H15" i="223" l="1"/>
  <c r="H18" i="223"/>
  <c r="I13" i="223"/>
  <c r="H23" i="223"/>
  <c r="H22" i="223"/>
  <c r="H21" i="223"/>
  <c r="H20" i="223"/>
  <c r="H19" i="223"/>
  <c r="H16" i="223"/>
  <c r="J13" i="223"/>
  <c r="B11" i="219"/>
  <c r="E13" i="223"/>
  <c r="B13" i="223"/>
  <c r="J15" i="208"/>
  <c r="B15" i="208"/>
  <c r="D14" i="206"/>
  <c r="B14" i="206"/>
  <c r="B14" i="210"/>
  <c r="J14" i="214"/>
  <c r="I14" i="214"/>
  <c r="F14" i="214"/>
  <c r="B27" i="192"/>
  <c r="B14" i="192"/>
  <c r="B26" i="221"/>
  <c r="B13" i="221"/>
  <c r="D26" i="198"/>
  <c r="C26" i="198"/>
  <c r="O26" i="198"/>
  <c r="X14" i="198"/>
  <c r="U14" i="198"/>
  <c r="R14" i="198"/>
  <c r="O14" i="198"/>
  <c r="K26" i="198"/>
  <c r="H26" i="198"/>
  <c r="E26" i="198"/>
  <c r="E14" i="189"/>
  <c r="D14" i="189"/>
  <c r="C27" i="189"/>
  <c r="C17" i="189"/>
  <c r="C18" i="189"/>
  <c r="C19" i="189"/>
  <c r="C20" i="189"/>
  <c r="C21" i="189"/>
  <c r="C22" i="189"/>
  <c r="C23" i="189"/>
  <c r="C24" i="189"/>
  <c r="C25" i="189"/>
  <c r="C26" i="189"/>
  <c r="C16" i="189"/>
  <c r="B14" i="189"/>
  <c r="K14" i="178"/>
  <c r="J14" i="178"/>
  <c r="F14" i="178"/>
  <c r="E14" i="178"/>
  <c r="D14" i="178"/>
  <c r="C14" i="178"/>
  <c r="B14" i="178"/>
  <c r="B22" i="201"/>
  <c r="T26" i="222"/>
  <c r="E26" i="222"/>
  <c r="B26" i="222"/>
  <c r="E8" i="222"/>
  <c r="K12" i="220"/>
  <c r="L12" i="220"/>
  <c r="M12" i="220"/>
  <c r="N12" i="220"/>
  <c r="O12" i="220"/>
  <c r="J12" i="220"/>
  <c r="I12" i="220"/>
  <c r="E12" i="220"/>
  <c r="F12" i="220"/>
  <c r="G12" i="220"/>
  <c r="D12" i="220"/>
  <c r="C12" i="220"/>
  <c r="B12" i="220"/>
  <c r="K27" i="194"/>
  <c r="E14" i="194"/>
  <c r="M14" i="224"/>
  <c r="L14" i="224"/>
  <c r="K14" i="224"/>
  <c r="J14" i="224"/>
  <c r="G14" i="224"/>
  <c r="F14" i="224"/>
  <c r="E14" i="224"/>
  <c r="C14" i="224"/>
  <c r="B24" i="224"/>
  <c r="B17" i="224"/>
  <c r="B19" i="224"/>
  <c r="B20" i="224"/>
  <c r="B21" i="224"/>
  <c r="B22" i="224"/>
  <c r="B23" i="224"/>
  <c r="B16" i="224"/>
  <c r="C17" i="180"/>
  <c r="C18" i="180"/>
  <c r="C19" i="180"/>
  <c r="C20" i="180"/>
  <c r="C21" i="180"/>
  <c r="C22" i="180"/>
  <c r="C23" i="180"/>
  <c r="C16" i="180"/>
  <c r="B24" i="180"/>
  <c r="B17" i="180"/>
  <c r="B18" i="180"/>
  <c r="B19" i="180"/>
  <c r="B20" i="180"/>
  <c r="B21" i="180"/>
  <c r="B22" i="180"/>
  <c r="B23" i="180"/>
  <c r="B16" i="180"/>
  <c r="Q14" i="180"/>
  <c r="R14" i="180"/>
  <c r="X14" i="180"/>
  <c r="O14" i="180"/>
  <c r="D14" i="180"/>
  <c r="E14" i="180"/>
  <c r="F14" i="180"/>
  <c r="G14" i="180"/>
  <c r="H14" i="180"/>
  <c r="I14" i="180"/>
  <c r="L14" i="180"/>
  <c r="M14" i="180"/>
  <c r="B26" i="198" l="1"/>
  <c r="AB10" i="198" s="1"/>
  <c r="H13" i="223"/>
  <c r="B14" i="194"/>
  <c r="C14" i="189"/>
  <c r="B14" i="224"/>
  <c r="C14" i="180"/>
  <c r="B14" i="180"/>
  <c r="B27" i="204"/>
  <c r="E14" i="204"/>
  <c r="B14" i="204"/>
  <c r="H24" i="196" l="1"/>
  <c r="H17" i="196"/>
  <c r="H18" i="196"/>
  <c r="H19" i="196"/>
  <c r="H20" i="196"/>
  <c r="H21" i="196"/>
  <c r="H22" i="196"/>
  <c r="H23" i="196"/>
  <c r="H16" i="196"/>
  <c r="J14" i="196"/>
  <c r="L14" i="196"/>
  <c r="P14" i="196"/>
  <c r="R14" i="196"/>
  <c r="E14" i="196"/>
  <c r="F14" i="196"/>
  <c r="B17" i="196"/>
  <c r="B20" i="196"/>
  <c r="B23" i="196"/>
  <c r="B16" i="196"/>
  <c r="B14" i="196" l="1"/>
  <c r="B12" i="203"/>
  <c r="Q26" i="222"/>
</calcChain>
</file>

<file path=xl/comments1.xml><?xml version="1.0" encoding="utf-8"?>
<comments xmlns="http://schemas.openxmlformats.org/spreadsheetml/2006/main">
  <authors>
    <author>USER</author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635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맞춤
</t>
        </r>
      </text>
    </comment>
    <comment ref="J10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자료변경</t>
        </r>
        <r>
          <rPr>
            <sz val="9"/>
            <color indexed="81"/>
            <rFont val="Tahoma"/>
            <family val="2"/>
          </rPr>
          <t xml:space="preserve">(2012~2014)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b/>
            <sz val="9"/>
            <color indexed="81"/>
            <rFont val="돋움"/>
            <family val="3"/>
            <charset val="129"/>
          </rPr>
          <t>시자료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파상풍디프테리아</t>
        </r>
        <r>
          <rPr>
            <b/>
            <sz val="9"/>
            <color indexed="81"/>
            <rFont val="Tahoma"/>
            <family val="2"/>
          </rPr>
          <t>+</t>
        </r>
        <r>
          <rPr>
            <b/>
            <sz val="9"/>
            <color indexed="81"/>
            <rFont val="돋움"/>
            <family val="3"/>
            <charset val="129"/>
          </rPr>
          <t>성인용백일해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13" authorId="0">
      <text>
        <r>
          <rPr>
            <b/>
            <sz val="9"/>
            <color indexed="81"/>
            <rFont val="돋움"/>
            <family val="3"/>
            <charset val="129"/>
          </rPr>
          <t>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위하여</t>
        </r>
        <r>
          <rPr>
            <b/>
            <sz val="9"/>
            <color indexed="81"/>
            <rFont val="Tahoma"/>
            <family val="2"/>
          </rPr>
          <t xml:space="preserve"> 0.5</t>
        </r>
        <r>
          <rPr>
            <b/>
            <sz val="9"/>
            <color indexed="81"/>
            <rFont val="돋움"/>
            <family val="3"/>
            <charset val="129"/>
          </rPr>
          <t>값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삭제</t>
        </r>
        <r>
          <rPr>
            <b/>
            <sz val="9"/>
            <color indexed="81"/>
            <rFont val="Tahoma"/>
            <family val="2"/>
          </rPr>
          <t>(7278</t>
        </r>
        <r>
          <rPr>
            <b/>
            <sz val="9"/>
            <color indexed="81"/>
            <rFont val="돋움"/>
            <family val="3"/>
            <charset val="129"/>
          </rPr>
          <t>을</t>
        </r>
        <r>
          <rPr>
            <b/>
            <sz val="9"/>
            <color indexed="81"/>
            <rFont val="Tahoma"/>
            <family val="2"/>
          </rPr>
          <t xml:space="preserve"> 7277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시설수급자수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가구수</t>
        </r>
        <r>
          <rPr>
            <sz val="9"/>
            <color indexed="81"/>
            <rFont val="Tahoma"/>
            <family val="2"/>
          </rPr>
          <t xml:space="preserve">)
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시설수급자수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가구수</t>
        </r>
        <r>
          <rPr>
            <sz val="9"/>
            <color indexed="81"/>
            <rFont val="Tahoma"/>
            <family val="2"/>
          </rPr>
          <t xml:space="preserve">)
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L13" authorId="0">
      <text>
        <r>
          <rPr>
            <b/>
            <sz val="9"/>
            <color indexed="81"/>
            <rFont val="돋움"/>
            <family val="3"/>
            <charset val="129"/>
          </rPr>
          <t xml:space="preserve">환경위생과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기초노령연금수급자에서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기초연금수급자로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표명변경</t>
        </r>
      </text>
    </comment>
  </commentList>
</comments>
</file>

<file path=xl/sharedStrings.xml><?xml version="1.0" encoding="utf-8"?>
<sst xmlns="http://schemas.openxmlformats.org/spreadsheetml/2006/main" count="3038" uniqueCount="994">
  <si>
    <t>Cancer</t>
  </si>
  <si>
    <t>고혈압</t>
  </si>
  <si>
    <t>Health Education</t>
  </si>
  <si>
    <t>금  연</t>
  </si>
  <si>
    <t>영  양</t>
  </si>
  <si>
    <t>Nutrition</t>
  </si>
  <si>
    <t>절  주</t>
  </si>
  <si>
    <t>운  동</t>
  </si>
  <si>
    <t>Exercise</t>
  </si>
  <si>
    <t>구강보건</t>
  </si>
  <si>
    <t>안전관리</t>
  </si>
  <si>
    <t>성교육</t>
  </si>
  <si>
    <t>Hyperten-sion</t>
  </si>
  <si>
    <t>당  뇨</t>
  </si>
  <si>
    <t>암예방</t>
  </si>
  <si>
    <t>Atopy</t>
  </si>
  <si>
    <t>치  매</t>
  </si>
  <si>
    <t>Patient Treatment in Health Center</t>
  </si>
  <si>
    <t>진   단   검   진   수</t>
  </si>
  <si>
    <t>Medical examination</t>
  </si>
  <si>
    <t>T. B</t>
  </si>
  <si>
    <t>성 병</t>
  </si>
  <si>
    <t>S. T. D</t>
  </si>
  <si>
    <t>기생충병</t>
  </si>
  <si>
    <t>Parasitic</t>
  </si>
  <si>
    <t>환  자  치  료  연  인  원</t>
  </si>
  <si>
    <t>Patient treatment by year</t>
  </si>
  <si>
    <t>Year</t>
  </si>
  <si>
    <t>Total</t>
  </si>
  <si>
    <t>Others</t>
  </si>
  <si>
    <t>계</t>
  </si>
  <si>
    <t>Number</t>
  </si>
  <si>
    <t>연별</t>
  </si>
  <si>
    <t>-</t>
  </si>
  <si>
    <t>단위:개</t>
  </si>
  <si>
    <t>Unit:number</t>
  </si>
  <si>
    <t>연별 및 동별</t>
  </si>
  <si>
    <t>종합병원</t>
  </si>
  <si>
    <t>General hospitals</t>
  </si>
  <si>
    <t>Hospitals</t>
  </si>
  <si>
    <t>의    원</t>
  </si>
  <si>
    <t>Clinics</t>
  </si>
  <si>
    <t>Special hospitals</t>
  </si>
  <si>
    <t>Medical treatment hospitals</t>
  </si>
  <si>
    <t>병원수</t>
  </si>
  <si>
    <t>병상수</t>
  </si>
  <si>
    <t>Beds</t>
  </si>
  <si>
    <t>중  앙  동</t>
  </si>
  <si>
    <t>동  광  동</t>
  </si>
  <si>
    <t>부  평  동</t>
  </si>
  <si>
    <t>광  복  동</t>
  </si>
  <si>
    <t>남  포  동</t>
  </si>
  <si>
    <t>영 주 1 동</t>
  </si>
  <si>
    <t>자료:중구보건소</t>
  </si>
  <si>
    <t>Source:Public Health Center Of Jung-Gu</t>
  </si>
  <si>
    <t>1. 의  료  기  관</t>
    <phoneticPr fontId="3" type="noConversion"/>
  </si>
  <si>
    <t>치과병·의원</t>
  </si>
  <si>
    <t>조  산  소</t>
  </si>
  <si>
    <t>Midwife clinics</t>
  </si>
  <si>
    <t>부속의원</t>
  </si>
  <si>
    <t>Attached clinics</t>
  </si>
  <si>
    <t>보건소</t>
  </si>
  <si>
    <t>보건지소</t>
  </si>
  <si>
    <t>1. 의  료  기  관(계속)</t>
    <phoneticPr fontId="3" type="noConversion"/>
  </si>
  <si>
    <t xml:space="preserve">단위:명 </t>
  </si>
  <si>
    <t>Unit:person</t>
  </si>
  <si>
    <t>Physicians</t>
  </si>
  <si>
    <t>Dentists</t>
  </si>
  <si>
    <t>Pharmacists</t>
  </si>
  <si>
    <t>상근의사</t>
  </si>
  <si>
    <t>Full-time</t>
  </si>
  <si>
    <t>비상근의사</t>
  </si>
  <si>
    <t>Part-time</t>
  </si>
  <si>
    <t>Oriental medical doctors</t>
    <phoneticPr fontId="3" type="noConversion"/>
  </si>
  <si>
    <t>조 산 사</t>
  </si>
  <si>
    <t>Midwives</t>
  </si>
  <si>
    <t>간  호  사</t>
  </si>
  <si>
    <t>Nurses</t>
  </si>
  <si>
    <t>간호조무사</t>
  </si>
  <si>
    <t>Nurse aide</t>
  </si>
  <si>
    <t>의무기록사</t>
  </si>
  <si>
    <t>Medical record technicians</t>
  </si>
  <si>
    <t>Medical technicians</t>
    <phoneticPr fontId="3" type="noConversion"/>
  </si>
  <si>
    <t>Source:Public Health Center Of Jung-Gu</t>
    <phoneticPr fontId="3" type="noConversion"/>
  </si>
  <si>
    <t>단위:명</t>
  </si>
  <si>
    <t>합  계</t>
  </si>
  <si>
    <t>소계</t>
  </si>
  <si>
    <t>의사</t>
  </si>
  <si>
    <t>치과의사</t>
  </si>
  <si>
    <t>한의사</t>
  </si>
  <si>
    <t>약사</t>
  </si>
  <si>
    <t>조산사</t>
  </si>
  <si>
    <t>간호사</t>
  </si>
  <si>
    <t>방사선사</t>
  </si>
  <si>
    <t>영양사</t>
  </si>
  <si>
    <t>보건직</t>
  </si>
  <si>
    <t>행정직</t>
  </si>
  <si>
    <t>기 타</t>
  </si>
  <si>
    <t> 주 : 정원기준</t>
  </si>
  <si>
    <t>Note : Base of authorized</t>
  </si>
  <si>
    <t xml:space="preserve">단위:개소 </t>
  </si>
  <si>
    <t>제     조     업     소</t>
  </si>
  <si>
    <t>Number of manufactures</t>
  </si>
  <si>
    <t>의 약 품</t>
  </si>
  <si>
    <t>Drugs</t>
  </si>
  <si>
    <t>의약외품</t>
  </si>
  <si>
    <t>Non-drug products</t>
  </si>
  <si>
    <t>화 장 품</t>
  </si>
  <si>
    <t>Cosmetics</t>
  </si>
  <si>
    <t>의료기기</t>
  </si>
  <si>
    <t>Medical instruments</t>
  </si>
  <si>
    <t>판     매     업     소</t>
  </si>
  <si>
    <t>Number of sellers</t>
  </si>
  <si>
    <t>약   국</t>
  </si>
  <si>
    <t>Pharmacies</t>
  </si>
  <si>
    <t>약 업 사</t>
  </si>
  <si>
    <t>Druggists</t>
  </si>
  <si>
    <t>Wholesalers</t>
  </si>
  <si>
    <t>한약도매상</t>
  </si>
  <si>
    <t>한약업사</t>
  </si>
  <si>
    <t>매 약 상</t>
  </si>
  <si>
    <t>기  타</t>
  </si>
  <si>
    <t>(MMR)</t>
  </si>
  <si>
    <t>일본뇌염</t>
  </si>
  <si>
    <t>B형간염</t>
  </si>
  <si>
    <t>결 핵</t>
  </si>
  <si>
    <t>B.C.G</t>
  </si>
  <si>
    <t>인플루엔자</t>
  </si>
  <si>
    <t>Influenza</t>
  </si>
  <si>
    <t>연별 및 
월별</t>
    <phoneticPr fontId="3" type="noConversion"/>
  </si>
  <si>
    <t>Death</t>
  </si>
  <si>
    <t>Year </t>
  </si>
  <si>
    <t>No. of pulmonary tuberculosis patients registered(declared) the current year</t>
  </si>
  <si>
    <t>Oral health activities at health centers</t>
  </si>
  <si>
    <t>Year &amp; Month</t>
  </si>
  <si>
    <t>Oral health education</t>
  </si>
  <si>
    <t>치면세마</t>
  </si>
  <si>
    <t>Oral prophylaxis</t>
  </si>
  <si>
    <t>Topical fluoride application</t>
  </si>
  <si>
    <t>Fluoride mouth rinsing</t>
  </si>
  <si>
    <t>Case</t>
  </si>
  <si>
    <t>Person</t>
  </si>
  <si>
    <t>모자보건관리</t>
  </si>
  <si>
    <t>Maternalandchildhealthcareprogram</t>
  </si>
  <si>
    <t>임산부등록관리</t>
  </si>
  <si>
    <t>Unit:person</t>
    <phoneticPr fontId="3" type="noConversion"/>
  </si>
  <si>
    <t>Unit:case</t>
    <phoneticPr fontId="3" type="noConversion"/>
  </si>
  <si>
    <t>연별 및 동별</t>
    <phoneticPr fontId="3" type="noConversion"/>
  </si>
  <si>
    <t>Restricted-dealers</t>
    <phoneticPr fontId="3" type="noConversion"/>
  </si>
  <si>
    <t>단위:건</t>
    <phoneticPr fontId="3" type="noConversion"/>
  </si>
  <si>
    <t>한약국</t>
    <phoneticPr fontId="3" type="noConversion"/>
  </si>
  <si>
    <t>의료기기
판매업</t>
    <phoneticPr fontId="3" type="noConversion"/>
  </si>
  <si>
    <t>의료기기
수리업</t>
    <phoneticPr fontId="3" type="noConversion"/>
  </si>
  <si>
    <t>Dispensary 
of oriental medicine</t>
    <phoneticPr fontId="3" type="noConversion"/>
  </si>
  <si>
    <t>Oriental 
medicine wholesalers</t>
    <phoneticPr fontId="3" type="noConversion"/>
  </si>
  <si>
    <t>Oriental medicine 
dealers</t>
    <phoneticPr fontId="3" type="noConversion"/>
  </si>
  <si>
    <t>Unit:establishment</t>
    <phoneticPr fontId="3" type="noConversion"/>
  </si>
  <si>
    <t>…</t>
  </si>
  <si>
    <t>남
Male</t>
    <phoneticPr fontId="3" type="noConversion"/>
  </si>
  <si>
    <t>여
Female</t>
    <phoneticPr fontId="3" type="noConversion"/>
  </si>
  <si>
    <t>Medical instruments sales</t>
  </si>
  <si>
    <t xml:space="preserve"> Medical instruments repair and maintenance</t>
  </si>
  <si>
    <t>의료기기
임대업</t>
    <phoneticPr fontId="3" type="noConversion"/>
  </si>
  <si>
    <t>Medical instruments leasing</t>
  </si>
  <si>
    <t>의약품
도매상</t>
    <phoneticPr fontId="3" type="noConversion"/>
  </si>
  <si>
    <t>남</t>
    <phoneticPr fontId="3" type="noConversion"/>
  </si>
  <si>
    <t>여</t>
    <phoneticPr fontId="3" type="noConversion"/>
  </si>
  <si>
    <t>Denture for older</t>
  </si>
  <si>
    <t>-</t>
    <phoneticPr fontId="3" type="noConversion"/>
  </si>
  <si>
    <t>장티
푸스</t>
    <phoneticPr fontId="3" type="noConversion"/>
  </si>
  <si>
    <t>Year</t>
    <phoneticPr fontId="3" type="noConversion"/>
  </si>
  <si>
    <t>2. 의료기관종사 의료인력</t>
    <phoneticPr fontId="3" type="noConversion"/>
  </si>
  <si>
    <t>계
Total</t>
    <phoneticPr fontId="3" type="noConversion"/>
  </si>
  <si>
    <t>Home Visiting Health Service(Cont'd)</t>
    <phoneticPr fontId="3" type="noConversion"/>
  </si>
  <si>
    <t>단위:명</t>
    <phoneticPr fontId="3" type="noConversion"/>
  </si>
  <si>
    <t>Year &amp; dong</t>
  </si>
  <si>
    <t>Jungang-dong</t>
  </si>
  <si>
    <t>Daecheong-dong</t>
  </si>
  <si>
    <t>Bosu-dong</t>
  </si>
  <si>
    <t>Bupyeong-dong</t>
  </si>
  <si>
    <t>Gwangbok-dong</t>
  </si>
  <si>
    <t>Nampo-dong</t>
  </si>
  <si>
    <t>Yeongju1-dong</t>
  </si>
  <si>
    <t>Yeongju2-dong</t>
  </si>
  <si>
    <t>Donggwang-dong</t>
    <phoneticPr fontId="3" type="noConversion"/>
  </si>
  <si>
    <r>
      <t>치과의사</t>
    </r>
    <r>
      <rPr>
        <vertAlign val="superscript"/>
        <sz val="7.8"/>
        <color indexed="8"/>
        <rFont val="맑은 고딕"/>
        <family val="3"/>
        <charset val="129"/>
      </rPr>
      <t>1</t>
    </r>
    <r>
      <rPr>
        <vertAlign val="superscript"/>
        <sz val="8.8000000000000007"/>
        <color indexed="8"/>
        <rFont val="맑은 고딕"/>
        <family val="3"/>
        <charset val="129"/>
      </rPr>
      <t>)</t>
    </r>
  </si>
  <si>
    <r>
      <t>한 의 사</t>
    </r>
    <r>
      <rPr>
        <vertAlign val="superscript"/>
        <sz val="7.8"/>
        <color indexed="8"/>
        <rFont val="맑은 고딕"/>
        <family val="3"/>
        <charset val="129"/>
      </rPr>
      <t>1</t>
    </r>
    <r>
      <rPr>
        <vertAlign val="superscript"/>
        <sz val="8.8000000000000007"/>
        <color indexed="8"/>
        <rFont val="맑은 고딕"/>
        <family val="3"/>
        <charset val="129"/>
      </rPr>
      <t>)</t>
    </r>
  </si>
  <si>
    <t>수두</t>
    <phoneticPr fontId="3" type="noConversion"/>
  </si>
  <si>
    <t>Hib</t>
    <phoneticPr fontId="3" type="noConversion"/>
  </si>
  <si>
    <t>기 타</t>
    <phoneticPr fontId="3" type="noConversion"/>
  </si>
  <si>
    <t>Year &amp; Month</t>
    <phoneticPr fontId="3" type="noConversion"/>
  </si>
  <si>
    <t>(DT&amp;P)</t>
    <phoneticPr fontId="3" type="noConversion"/>
  </si>
  <si>
    <t>Polio-myelitis</t>
    <phoneticPr fontId="3" type="noConversion"/>
  </si>
  <si>
    <t>Japanese encephalitis</t>
    <phoneticPr fontId="3" type="noConversion"/>
  </si>
  <si>
    <t>Typhoid fever</t>
    <phoneticPr fontId="3" type="noConversion"/>
  </si>
  <si>
    <t>Hepatitis B</t>
    <phoneticPr fontId="3" type="noConversion"/>
  </si>
  <si>
    <t>Varicella</t>
    <phoneticPr fontId="3" type="noConversion"/>
  </si>
  <si>
    <r>
      <rPr>
        <sz val="8"/>
        <color indexed="8"/>
        <rFont val="맑은 고딕"/>
        <family val="3"/>
        <charset val="129"/>
      </rPr>
      <t>디프테리아</t>
    </r>
    <r>
      <rPr>
        <sz val="7.9"/>
        <color indexed="8"/>
        <rFont val="맑은 고딕"/>
        <family val="3"/>
        <charset val="129"/>
      </rPr>
      <t xml:space="preserve">
파상풍
백일해</t>
    </r>
    <phoneticPr fontId="3" type="noConversion"/>
  </si>
  <si>
    <r>
      <t xml:space="preserve">폴리오
</t>
    </r>
    <r>
      <rPr>
        <sz val="8"/>
        <color indexed="8"/>
        <rFont val="맑은 고딕"/>
        <family val="3"/>
        <charset val="129"/>
      </rPr>
      <t>(소아마비)</t>
    </r>
    <phoneticPr fontId="3" type="noConversion"/>
  </si>
  <si>
    <r>
      <rPr>
        <sz val="8"/>
        <color indexed="8"/>
        <rFont val="맑은 고딕"/>
        <family val="3"/>
        <charset val="129"/>
      </rPr>
      <t>홍역,유행성</t>
    </r>
    <r>
      <rPr>
        <sz val="7.35"/>
        <color indexed="8"/>
        <rFont val="맑은 고딕"/>
        <family val="3"/>
        <charset val="129"/>
      </rPr>
      <t xml:space="preserve">
</t>
    </r>
    <r>
      <rPr>
        <sz val="9"/>
        <color indexed="8"/>
        <rFont val="맑은 고딕"/>
        <family val="3"/>
        <charset val="129"/>
      </rPr>
      <t>이하선염,
풍진</t>
    </r>
    <phoneticPr fontId="3" type="noConversion"/>
  </si>
  <si>
    <t>신증후군
출혈열</t>
    <phoneticPr fontId="3" type="noConversion"/>
  </si>
  <si>
    <t>계</t>
    <phoneticPr fontId="3" type="noConversion"/>
  </si>
  <si>
    <t>Male</t>
    <phoneticPr fontId="3" type="noConversion"/>
  </si>
  <si>
    <t>Female</t>
    <phoneticPr fontId="3" type="noConversion"/>
  </si>
  <si>
    <t>당해연도 등록(신고)된 결핵환자수</t>
  </si>
  <si>
    <t>합계 Total</t>
    <phoneticPr fontId="3" type="noConversion"/>
  </si>
  <si>
    <t>신환자</t>
  </si>
  <si>
    <t>병·의원 Hospital &amp; Clinics</t>
  </si>
  <si>
    <t>단위:건, 명</t>
    <phoneticPr fontId="3" type="noConversion"/>
  </si>
  <si>
    <t>Unit:case, person</t>
    <phoneticPr fontId="3" type="noConversion"/>
  </si>
  <si>
    <t>연별 및 
월별</t>
    <phoneticPr fontId="3" type="noConversion"/>
  </si>
  <si>
    <t>구강보건
교육</t>
    <phoneticPr fontId="3" type="noConversion"/>
  </si>
  <si>
    <t>불소용액
양치사업</t>
    <phoneticPr fontId="3" type="noConversion"/>
  </si>
  <si>
    <t>불소용액도포</t>
    <phoneticPr fontId="3" type="noConversion"/>
  </si>
  <si>
    <t>횟수</t>
    <phoneticPr fontId="3" type="noConversion"/>
  </si>
  <si>
    <t>인원</t>
    <phoneticPr fontId="3" type="noConversion"/>
  </si>
  <si>
    <t>건수</t>
    <phoneticPr fontId="3" type="noConversion"/>
  </si>
  <si>
    <t>노인의치
보철사업</t>
    <phoneticPr fontId="3" type="noConversion"/>
  </si>
  <si>
    <t>Source:Public Health Center Of Jung-Gu</t>
    <phoneticPr fontId="3" type="noConversion"/>
  </si>
  <si>
    <t>Unit:person</t>
    <phoneticPr fontId="3" type="noConversion"/>
  </si>
  <si>
    <t>위생(식품
안전)교육</t>
    <phoneticPr fontId="3" type="noConversion"/>
  </si>
  <si>
    <t>Year &amp; Dong</t>
    <phoneticPr fontId="3" type="noConversion"/>
  </si>
  <si>
    <t>Refrain of smoking</t>
    <phoneticPr fontId="3" type="noConversion"/>
  </si>
  <si>
    <t>Temper-ance</t>
    <phoneticPr fontId="3" type="noConversion"/>
  </si>
  <si>
    <t>Obesity</t>
    <phoneticPr fontId="3" type="noConversion"/>
  </si>
  <si>
    <t>Oral health</t>
    <phoneticPr fontId="3" type="noConversion"/>
  </si>
  <si>
    <t>Emergency medical treatment</t>
    <phoneticPr fontId="3" type="noConversion"/>
  </si>
  <si>
    <t>Drug-stuffs abuse</t>
    <phoneticPr fontId="3" type="noConversion"/>
  </si>
  <si>
    <t>Sex educa-tion</t>
    <phoneticPr fontId="3" type="noConversion"/>
  </si>
  <si>
    <t>Sanitation Food safety</t>
    <phoneticPr fontId="3" type="noConversion"/>
  </si>
  <si>
    <t>비만</t>
    <phoneticPr fontId="3" type="noConversion"/>
  </si>
  <si>
    <t>약  물
오남용</t>
    <phoneticPr fontId="3" type="noConversion"/>
  </si>
  <si>
    <t>비만 ·
고지혈증</t>
    <phoneticPr fontId="3" type="noConversion"/>
  </si>
  <si>
    <t>뇌심혈관계
질      환</t>
    <phoneticPr fontId="3" type="noConversion"/>
  </si>
  <si>
    <t>Diabetes mellitus</t>
    <phoneticPr fontId="3" type="noConversion"/>
  </si>
  <si>
    <t>Cerebrovascular digestive</t>
    <phoneticPr fontId="3" type="noConversion"/>
  </si>
  <si>
    <t>Demen-tia</t>
    <phoneticPr fontId="3" type="noConversion"/>
  </si>
  <si>
    <r>
      <t xml:space="preserve">아토피질환
</t>
    </r>
    <r>
      <rPr>
        <sz val="6.5"/>
        <color indexed="8"/>
        <rFont val="맑은 고딕"/>
        <family val="3"/>
        <charset val="129"/>
      </rPr>
      <t>(환경성질환)</t>
    </r>
    <phoneticPr fontId="3" type="noConversion"/>
  </si>
  <si>
    <t>소화기계
질   환</t>
    <phoneticPr fontId="3" type="noConversion"/>
  </si>
  <si>
    <t>Diseases of the digestive</t>
    <phoneticPr fontId="3" type="noConversion"/>
  </si>
  <si>
    <t xml:space="preserve">연별 </t>
    <phoneticPr fontId="3" type="noConversion"/>
  </si>
  <si>
    <t>연별</t>
    <phoneticPr fontId="3" type="noConversion"/>
  </si>
  <si>
    <t>가. 건강생활실천교육 (Health Life Practice)</t>
    <phoneticPr fontId="3" type="noConversion"/>
  </si>
  <si>
    <t>영 주 2 동</t>
    <phoneticPr fontId="3" type="noConversion"/>
  </si>
  <si>
    <t>Number of Licensed Food Premises, by Business Type</t>
    <phoneticPr fontId="3" type="noConversion"/>
  </si>
  <si>
    <t>단위:개소</t>
  </si>
  <si>
    <t>연별 및 동별</t>
    <phoneticPr fontId="3" type="noConversion"/>
  </si>
  <si>
    <t>식    품    접    객    업       Food premises</t>
    <phoneticPr fontId="3" type="noConversion"/>
  </si>
  <si>
    <t>집단
급식소
Food Suppliers for group</t>
    <phoneticPr fontId="3" type="noConversion"/>
  </si>
  <si>
    <t>식품제조업 및 가공업</t>
  </si>
  <si>
    <t xml:space="preserve">식품판매․운반․기타업  </t>
    <phoneticPr fontId="3" type="noConversion"/>
  </si>
  <si>
    <t>건강기능식품 제조·수입·판매업</t>
    <phoneticPr fontId="3" type="noConversion"/>
  </si>
  <si>
    <t>휴  게  음  식  점
Restaurants</t>
    <phoneticPr fontId="3" type="noConversion"/>
  </si>
  <si>
    <t>일반
음식점</t>
    <phoneticPr fontId="3" type="noConversion"/>
  </si>
  <si>
    <t>제과점</t>
  </si>
  <si>
    <t>단란주점</t>
  </si>
  <si>
    <t>유흥주점</t>
    <phoneticPr fontId="3" type="noConversion"/>
  </si>
  <si>
    <t>위탁급식
영업</t>
    <phoneticPr fontId="3" type="noConversion"/>
  </si>
  <si>
    <t>Food Manufacturing and processing businesses</t>
  </si>
  <si>
    <t>Food sales, transportation,others</t>
    <phoneticPr fontId="3" type="noConversion"/>
  </si>
  <si>
    <t>An aid to good health manufacturing, importing, sales</t>
    <phoneticPr fontId="3" type="noConversion"/>
  </si>
  <si>
    <t>Year &amp; dong</t>
  </si>
  <si>
    <t>Grand 
total</t>
    <phoneticPr fontId="3" type="noConversion"/>
  </si>
  <si>
    <t>소 계</t>
  </si>
  <si>
    <t>다 방</t>
  </si>
  <si>
    <t>General restaurants</t>
    <phoneticPr fontId="3" type="noConversion"/>
  </si>
  <si>
    <t>Bakeries</t>
  </si>
  <si>
    <t>Public bar karaokes</t>
    <phoneticPr fontId="3" type="noConversion"/>
  </si>
  <si>
    <t>Amusement restaurants</t>
    <phoneticPr fontId="3" type="noConversion"/>
  </si>
  <si>
    <t>Foodsuppliers forgroup</t>
  </si>
  <si>
    <t>식품
제조․
가공업</t>
    <phoneticPr fontId="3" type="noConversion"/>
  </si>
  <si>
    <t>식품
첨가물</t>
    <phoneticPr fontId="3" type="noConversion"/>
  </si>
  <si>
    <t>즉석
판매
가공업</t>
    <phoneticPr fontId="3" type="noConversion"/>
  </si>
  <si>
    <t>식품·
소분
판매업</t>
    <phoneticPr fontId="3" type="noConversion"/>
  </si>
  <si>
    <t>식품
운반업</t>
    <phoneticPr fontId="3" type="noConversion"/>
  </si>
  <si>
    <t>식품
보전업</t>
    <phoneticPr fontId="3" type="noConversion"/>
  </si>
  <si>
    <t>용기·
포장류
제조업</t>
    <phoneticPr fontId="3" type="noConversion"/>
  </si>
  <si>
    <t>건강기능
식품
제조업</t>
    <phoneticPr fontId="3" type="noConversion"/>
  </si>
  <si>
    <t>건강기능
식품
수입업</t>
    <phoneticPr fontId="3" type="noConversion"/>
  </si>
  <si>
    <t>건강기능
식품
판매업</t>
    <phoneticPr fontId="3" type="noConversion"/>
  </si>
  <si>
    <t>Sub-total</t>
  </si>
  <si>
    <t>Cafes</t>
  </si>
  <si>
    <t>Food Additives</t>
    <phoneticPr fontId="3" type="noConversion"/>
  </si>
  <si>
    <t>Improvised foods</t>
    <phoneticPr fontId="3" type="noConversion"/>
  </si>
  <si>
    <t>Food sales</t>
    <phoneticPr fontId="3" type="noConversion"/>
  </si>
  <si>
    <t>Food Transportation</t>
    <phoneticPr fontId="3" type="noConversion"/>
  </si>
  <si>
    <t xml:space="preserve"> Manufacturing</t>
    <phoneticPr fontId="3" type="noConversion"/>
  </si>
  <si>
    <t>Imorting</t>
    <phoneticPr fontId="3" type="noConversion"/>
  </si>
  <si>
    <t>Sales</t>
    <phoneticPr fontId="3" type="noConversion"/>
  </si>
  <si>
    <t>자료:환경위생과</t>
  </si>
  <si>
    <t>Source:Environmental &amp; Public Sanitation Division</t>
  </si>
  <si>
    <t>Unit:establishment</t>
  </si>
  <si>
    <t>합 계</t>
  </si>
  <si>
    <t>공  중  위  생  영  업  소</t>
    <phoneticPr fontId="3" type="noConversion"/>
  </si>
  <si>
    <t>공  중  위  생  영  업  소</t>
  </si>
  <si>
    <t>위생용품제조업</t>
    <phoneticPr fontId="3" type="noConversion"/>
  </si>
  <si>
    <t>소 계</t>
    <phoneticPr fontId="3" type="noConversion"/>
  </si>
  <si>
    <r>
      <t>숙박업</t>
    </r>
    <r>
      <rPr>
        <vertAlign val="superscript"/>
        <sz val="8.8000000000000007"/>
        <color indexed="8"/>
        <rFont val="맑은 고딕"/>
        <family val="3"/>
        <charset val="129"/>
      </rPr>
      <t>1)</t>
    </r>
  </si>
  <si>
    <t>목욕장업</t>
  </si>
  <si>
    <t>이용업</t>
  </si>
  <si>
    <t>미용업</t>
  </si>
  <si>
    <t>세탁업</t>
  </si>
  <si>
    <t>위생처리업</t>
    <phoneticPr fontId="3" type="noConversion"/>
  </si>
  <si>
    <t>세척제조업</t>
    <phoneticPr fontId="3" type="noConversion"/>
  </si>
  <si>
    <t>기타 위생용품
제 조 업</t>
    <phoneticPr fontId="3" type="noConversion"/>
  </si>
  <si>
    <t>Sub-total</t>
    <phoneticPr fontId="3" type="noConversion"/>
  </si>
  <si>
    <t>Hotel businesses</t>
  </si>
  <si>
    <t>Bath-houses</t>
    <phoneticPr fontId="3" type="noConversion"/>
  </si>
  <si>
    <t>Barber</t>
  </si>
  <si>
    <t>Beauty shops</t>
    <phoneticPr fontId="3" type="noConversion"/>
  </si>
  <si>
    <t>Laundry</t>
  </si>
  <si>
    <t>Others</t>
    <phoneticPr fontId="3" type="noConversion"/>
  </si>
  <si>
    <t>Sanitary cleaning</t>
    <phoneticPr fontId="3" type="noConversion"/>
  </si>
  <si>
    <t>Soap, detergent</t>
    <phoneticPr fontId="3" type="noConversion"/>
  </si>
  <si>
    <t>소계
Sub-total</t>
    <phoneticPr fontId="3" type="noConversion"/>
  </si>
  <si>
    <t>종합
Overall</t>
    <phoneticPr fontId="3" type="noConversion"/>
  </si>
  <si>
    <t>일반
General</t>
    <phoneticPr fontId="3" type="noConversion"/>
  </si>
  <si>
    <t>피부
Skin</t>
    <phoneticPr fontId="3" type="noConversion"/>
  </si>
  <si>
    <t xml:space="preserve">  주:1)‘관광호텔’을 포함한 수치임</t>
    <phoneticPr fontId="3" type="noConversion"/>
  </si>
  <si>
    <t>Food Preservation</t>
  </si>
  <si>
    <t>Food Manufacturing․ processing</t>
    <phoneticPr fontId="3" type="noConversion"/>
  </si>
  <si>
    <t>Obesity Hyper lipidemia</t>
    <phoneticPr fontId="3" type="noConversion"/>
  </si>
  <si>
    <t>Number of National Pension Insurants</t>
    <phoneticPr fontId="3" type="noConversion"/>
  </si>
  <si>
    <t>단위:개소, 명</t>
  </si>
  <si>
    <t>Unit:number, person</t>
    <phoneticPr fontId="3" type="noConversion"/>
  </si>
  <si>
    <t>지역가입자</t>
  </si>
  <si>
    <t>임의가입자</t>
  </si>
  <si>
    <t>임의계속가입자</t>
  </si>
  <si>
    <t>사 업 장</t>
  </si>
  <si>
    <t>가 입 자</t>
  </si>
  <si>
    <t>Voluntarily insured persons</t>
  </si>
  <si>
    <t>Insurants</t>
  </si>
  <si>
    <t>자료:국민연금관리공단 중부산지사</t>
  </si>
  <si>
    <t>Source:National Pension Service Jung-Busan Regional Office</t>
    <phoneticPr fontId="3" type="noConversion"/>
  </si>
  <si>
    <t>단위:명, 천원</t>
    <phoneticPr fontId="3" type="noConversion"/>
  </si>
  <si>
    <t>Unit:person, thousand won</t>
    <phoneticPr fontId="3" type="noConversion"/>
  </si>
  <si>
    <t>수급자수</t>
  </si>
  <si>
    <t>금  액</t>
  </si>
  <si>
    <t>Amount</t>
  </si>
  <si>
    <t>장애연금</t>
  </si>
  <si>
    <t>유족연금 </t>
  </si>
  <si>
    <t xml:space="preserve">장  애 </t>
  </si>
  <si>
    <t>반  환</t>
  </si>
  <si>
    <t>사  망</t>
  </si>
  <si>
    <t>Disability pension</t>
  </si>
  <si>
    <t>Survivor pension</t>
  </si>
  <si>
    <t>Disability</t>
  </si>
  <si>
    <t>Restoration</t>
  </si>
  <si>
    <t>자료:국민연금관리공단 부산지사</t>
  </si>
  <si>
    <t>총가입자수
Total insurants</t>
    <phoneticPr fontId="3" type="noConversion"/>
  </si>
  <si>
    <r>
      <t xml:space="preserve">사 업 장 가 입 자
</t>
    </r>
    <r>
      <rPr>
        <sz val="9"/>
        <color indexed="8"/>
        <rFont val="맑은 고딕"/>
        <family val="3"/>
        <charset val="129"/>
      </rPr>
      <t>Insurants in workplaces</t>
    </r>
    <phoneticPr fontId="3" type="noConversion"/>
  </si>
  <si>
    <t>Insured persons in the local area</t>
    <phoneticPr fontId="3" type="noConversion"/>
  </si>
  <si>
    <t>Voluntarily &amp; continuously insured persons</t>
    <phoneticPr fontId="3" type="noConversion"/>
  </si>
  <si>
    <t>Number of Patriots and Veterans</t>
  </si>
  <si>
    <t>연  별</t>
  </si>
  <si>
    <t>합계</t>
  </si>
  <si>
    <t>Patriots and veterans</t>
  </si>
  <si>
    <t>Students volunteer in japan who participated in the korea war</t>
  </si>
  <si>
    <t>Bereaved families</t>
  </si>
  <si>
    <t>Bereaved families of patriots or Independence fighters</t>
  </si>
  <si>
    <t>Recipients of the order of military or national security merit</t>
  </si>
  <si>
    <t>Beneficiaries</t>
  </si>
  <si>
    <t xml:space="preserve"> Persons of distinguished services in the Gwangju democratization movement </t>
  </si>
  <si>
    <t>자료:부산지방보훈청</t>
  </si>
  <si>
    <t>Source:Busan Patriots and Veterans Regional Office</t>
  </si>
  <si>
    <t>단위:세대, 명, 천원</t>
  </si>
  <si>
    <t>Unit:households, person, thousand won</t>
    <phoneticPr fontId="3" type="noConversion"/>
  </si>
  <si>
    <t>단위:명, 천원</t>
  </si>
  <si>
    <t>회비모금</t>
  </si>
  <si>
    <t>Membership fees</t>
  </si>
  <si>
    <t>계  Total</t>
  </si>
  <si>
    <r>
      <t>일반구호 General relief</t>
    </r>
    <r>
      <rPr>
        <vertAlign val="superscript"/>
        <sz val="8.8000000000000007"/>
        <color indexed="8"/>
        <rFont val="맑은 고딕"/>
        <family val="3"/>
        <charset val="129"/>
      </rPr>
      <t>2)</t>
    </r>
  </si>
  <si>
    <r>
      <t>특수구호 Special relief</t>
    </r>
    <r>
      <rPr>
        <vertAlign val="superscript"/>
        <sz val="8.8000000000000007"/>
        <color indexed="8"/>
        <rFont val="맑은 고딕"/>
        <family val="3"/>
        <charset val="129"/>
      </rPr>
      <t>3)</t>
    </r>
  </si>
  <si>
    <t>회원수</t>
  </si>
  <si>
    <t>금액</t>
  </si>
  <si>
    <t>세대</t>
  </si>
  <si>
    <t>인원</t>
  </si>
  <si>
    <t>Members</t>
  </si>
  <si>
    <t>Households</t>
  </si>
  <si>
    <t>Persons </t>
  </si>
  <si>
    <t>Note : 1) The relief of victims of a desaster caused by storm, flood, 
             and fire. etc.
         2) The relief of low income citizens and women delivered of 
            a child.
         3) The relief of refugees and funeral vehicle services.
         4) Relief goods are converted into money as the amount of   
            actuual esults of relief.</t>
    <phoneticPr fontId="3" type="noConversion"/>
  </si>
  <si>
    <t>Senior Leisure Service Facilities</t>
  </si>
  <si>
    <t>Unit:number, person</t>
  </si>
  <si>
    <t>경   로   당</t>
  </si>
  <si>
    <t>노인교실</t>
  </si>
  <si>
    <t>Senior service center</t>
  </si>
  <si>
    <t>Community senior center</t>
  </si>
  <si>
    <t>시설수</t>
  </si>
  <si>
    <t>Facilities</t>
  </si>
  <si>
    <t>합계
Total</t>
    <phoneticPr fontId="3" type="noConversion"/>
  </si>
  <si>
    <t>남  
Male</t>
    <phoneticPr fontId="3" type="noConversion"/>
  </si>
  <si>
    <t>보  수  동</t>
  </si>
  <si>
    <t>연별 및</t>
  </si>
  <si>
    <t>보육아동수</t>
  </si>
  <si>
    <t>동별</t>
  </si>
  <si>
    <t>국공립</t>
  </si>
  <si>
    <t xml:space="preserve">민간  </t>
    <phoneticPr fontId="3" type="noConversion"/>
  </si>
  <si>
    <t>직장</t>
  </si>
  <si>
    <t>가정</t>
  </si>
  <si>
    <t>협동</t>
    <phoneticPr fontId="3" type="noConversion"/>
  </si>
  <si>
    <t>Public</t>
  </si>
  <si>
    <t>Private</t>
    <phoneticPr fontId="3" type="noConversion"/>
  </si>
  <si>
    <t>Work shop</t>
    <phoneticPr fontId="3" type="noConversion"/>
  </si>
  <si>
    <t>Home</t>
  </si>
  <si>
    <t>Public</t>
    <phoneticPr fontId="3" type="noConversion"/>
  </si>
  <si>
    <t>Children's Playground</t>
    <phoneticPr fontId="3" type="noConversion"/>
  </si>
  <si>
    <t>어  린  이  놀  이  터</t>
  </si>
  <si>
    <t>Children's Playground</t>
  </si>
  <si>
    <t>개    소</t>
  </si>
  <si>
    <t>총면적(㎡)</t>
    <phoneticPr fontId="3" type="noConversion"/>
  </si>
  <si>
    <t>기구수(개)</t>
  </si>
  <si>
    <t>수용능력(명)</t>
  </si>
  <si>
    <t>Place</t>
  </si>
  <si>
    <t>Total Area</t>
  </si>
  <si>
    <t>Utensil</t>
  </si>
  <si>
    <t>Admission Ability</t>
  </si>
  <si>
    <t>대  청  동</t>
    <phoneticPr fontId="3" type="noConversion"/>
  </si>
  <si>
    <t>Registered Disabled Persons</t>
    <phoneticPr fontId="3" type="noConversion"/>
  </si>
  <si>
    <t>Registered Disabled Persons(Cont'd)</t>
    <phoneticPr fontId="3" type="noConversion"/>
  </si>
  <si>
    <t>성별</t>
  </si>
  <si>
    <t>장  애  유  형</t>
  </si>
  <si>
    <t>Gender</t>
  </si>
  <si>
    <t>By type of the disabled</t>
  </si>
  <si>
    <t>By grade of the disabled</t>
  </si>
  <si>
    <t>남</t>
  </si>
  <si>
    <t>여</t>
  </si>
  <si>
    <t>지체</t>
  </si>
  <si>
    <t>뇌병변</t>
  </si>
  <si>
    <t>시각</t>
  </si>
  <si>
    <t>청각</t>
  </si>
  <si>
    <t>언어</t>
  </si>
  <si>
    <t>호흡기</t>
  </si>
  <si>
    <t>간</t>
  </si>
  <si>
    <t>안 면</t>
  </si>
  <si>
    <t>장루요루</t>
  </si>
  <si>
    <t>1급</t>
  </si>
  <si>
    <t>2급</t>
  </si>
  <si>
    <t>3급</t>
  </si>
  <si>
    <t>4급</t>
  </si>
  <si>
    <t>5급</t>
  </si>
  <si>
    <t>6급</t>
  </si>
  <si>
    <t>Male</t>
  </si>
  <si>
    <t>Female</t>
  </si>
  <si>
    <t>Autism</t>
  </si>
  <si>
    <t>Liver</t>
  </si>
  <si>
    <t>Face</t>
  </si>
  <si>
    <t>Ostomy</t>
  </si>
  <si>
    <t>Low-income Single Parent Families</t>
  </si>
  <si>
    <t>단위:가구수, 명</t>
  </si>
  <si>
    <t>연별 및</t>
    <phoneticPr fontId="3" type="noConversion"/>
  </si>
  <si>
    <t>합 계  Total </t>
    <phoneticPr fontId="3" type="noConversion"/>
  </si>
  <si>
    <t>한부모가족지원법 수급자
Single Parent Family Support Act Recipients</t>
    <phoneticPr fontId="3" type="noConversion"/>
  </si>
  <si>
    <t>국가보훈법 수급자
Patriots and veterans affairs law recipients</t>
    <phoneticPr fontId="3" type="noConversion"/>
  </si>
  <si>
    <t>동별</t>
    <phoneticPr fontId="3" type="noConversion"/>
  </si>
  <si>
    <t>가구수</t>
  </si>
  <si>
    <t>가구원수
Household members</t>
    <phoneticPr fontId="3" type="noConversion"/>
  </si>
  <si>
    <t>가구수</t>
    <phoneticPr fontId="3" type="noConversion"/>
  </si>
  <si>
    <t>Year &amp; dong</t>
    <phoneticPr fontId="3" type="noConversion"/>
  </si>
  <si>
    <t>House
holds</t>
    <phoneticPr fontId="3" type="noConversion"/>
  </si>
  <si>
    <t>여
Famale</t>
    <phoneticPr fontId="3" type="noConversion"/>
  </si>
  <si>
    <t>House
holds</t>
  </si>
  <si>
    <t>Volunteers</t>
  </si>
  <si>
    <t>연별
Year</t>
    <phoneticPr fontId="3" type="noConversion"/>
  </si>
  <si>
    <t>성  별   Gender</t>
  </si>
  <si>
    <t>연령별   Age</t>
  </si>
  <si>
    <t>20~29</t>
  </si>
  <si>
    <t>30~39</t>
  </si>
  <si>
    <t>40~49</t>
  </si>
  <si>
    <t>수 급 자 수
Total recipients</t>
    <phoneticPr fontId="3" type="noConversion"/>
  </si>
  <si>
    <t>수 급 률 (%)
Take-up rate</t>
    <phoneticPr fontId="3" type="noConversion"/>
  </si>
  <si>
    <t>The elderly living alone(by Gende)</t>
    <phoneticPr fontId="3" type="noConversion"/>
  </si>
  <si>
    <t>연  별
Year</t>
    <phoneticPr fontId="3" type="noConversion"/>
  </si>
  <si>
    <t>합 계 
Total</t>
    <phoneticPr fontId="3" type="noConversion"/>
  </si>
  <si>
    <t>국민기초생활보장 
수급권자
Basic Livelihood Security law Recipients</t>
    <phoneticPr fontId="3" type="noConversion"/>
  </si>
  <si>
    <t>저소득노인  
An old person of small incom 
an old person</t>
    <phoneticPr fontId="3" type="noConversion"/>
  </si>
  <si>
    <t>일   반  
The public</t>
    <phoneticPr fontId="3" type="noConversion"/>
  </si>
  <si>
    <t>여  
Female</t>
    <phoneticPr fontId="3" type="noConversion"/>
  </si>
  <si>
    <t>Basic Livelihood Security Recipients</t>
  </si>
  <si>
    <t>단위:가구수, 개, 명</t>
    <phoneticPr fontId="3" type="noConversion"/>
  </si>
  <si>
    <t>Unit:household, number, person</t>
    <phoneticPr fontId="3" type="noConversion"/>
  </si>
  <si>
    <t>총 수급자</t>
    <phoneticPr fontId="3" type="noConversion"/>
  </si>
  <si>
    <t>일반수급자
 General recipients</t>
    <phoneticPr fontId="3" type="noConversion"/>
  </si>
  <si>
    <t>특례수급자   Special recipients</t>
    <phoneticPr fontId="3" type="noConversion"/>
  </si>
  <si>
    <t>시설수급자</t>
  </si>
  <si>
    <t>Total 
recipients</t>
    <phoneticPr fontId="3" type="noConversion"/>
  </si>
  <si>
    <t>소    계</t>
    <phoneticPr fontId="3" type="noConversion"/>
  </si>
  <si>
    <t>개인단위보장 특례</t>
    <phoneticPr fontId="3" type="noConversion"/>
  </si>
  <si>
    <t>타법령에 의한 특례</t>
    <phoneticPr fontId="3" type="noConversion"/>
  </si>
  <si>
    <t>Institutionalized recipients</t>
    <phoneticPr fontId="3" type="noConversion"/>
  </si>
  <si>
    <t>가구</t>
  </si>
  <si>
    <t>인원 Persons</t>
    <phoneticPr fontId="3" type="noConversion"/>
  </si>
  <si>
    <t>화장.
분장
Make up</t>
    <phoneticPr fontId="3" type="noConversion"/>
  </si>
  <si>
    <t>손톱.
발톱
Nail</t>
    <phoneticPr fontId="3" type="noConversion"/>
  </si>
  <si>
    <t>Unit:number, person</t>
    <phoneticPr fontId="3" type="noConversion"/>
  </si>
  <si>
    <t>Unit:person</t>
    <phoneticPr fontId="3" type="noConversion"/>
  </si>
  <si>
    <t>Source:Public Health Center Of Jung-Gu,
Environment &amp; Public Sanitation Division</t>
    <phoneticPr fontId="3" type="noConversion"/>
  </si>
  <si>
    <t>자료:중구보건소, 환경위생과</t>
    <phoneticPr fontId="3" type="noConversion"/>
  </si>
  <si>
    <t>자료:환경위생과</t>
    <phoneticPr fontId="3" type="noConversion"/>
  </si>
  <si>
    <t>주:1) 풍수해, 화재 등의 이재민 구호
    2) 저소득층 및 산모구호자료에 의한 것임.
    3) 난민, 장의차 운행 등의 구호
    4) 구호실적의 금액은 구호물품 환가액임</t>
    <phoneticPr fontId="3" type="noConversion"/>
  </si>
  <si>
    <t>주:1) 풍수해, 화재 등의 이재민 구호
   2) 저소득층 및 산모구호자료에 의한 것임   
   3) 난민, 장의차 운행 등의 구호
   4) 구호실적의 금액은 구호물품 환가액임</t>
    <phoneticPr fontId="3" type="noConversion"/>
  </si>
  <si>
    <t>Note : 1) The relief of victims of a desaster caused by storm, 
            flood and fire. etc.
         2) The relief of low income citizens and women delivered 
            of a child.
         3) The relief of refugees and funeral vehicle services.
         4) Relief goods are converted into money as the amount 
            of actuual esults of relief.</t>
    <phoneticPr fontId="3" type="noConversion"/>
  </si>
  <si>
    <t>Unit:person</t>
    <phoneticPr fontId="3" type="noConversion"/>
  </si>
  <si>
    <t>단위:개소(개), ㎡, 명</t>
    <phoneticPr fontId="3" type="noConversion"/>
  </si>
  <si>
    <t>Unit:number, ㎡, person</t>
    <phoneticPr fontId="3" type="noConversion"/>
  </si>
  <si>
    <t>단위:명, %</t>
    <phoneticPr fontId="3" type="noConversion"/>
  </si>
  <si>
    <t>Unit:person, %</t>
    <phoneticPr fontId="3" type="noConversion"/>
  </si>
  <si>
    <t>Hemorrhagic fever with renal svndrome</t>
    <phoneticPr fontId="3" type="noConversion"/>
  </si>
  <si>
    <t>Paying Benefit National Pension Insurant</t>
    <phoneticPr fontId="3" type="noConversion"/>
  </si>
  <si>
    <t>Childcare Facilities</t>
    <phoneticPr fontId="3" type="noConversion"/>
  </si>
  <si>
    <t>어린이집 수</t>
    <phoneticPr fontId="3" type="noConversion"/>
  </si>
  <si>
    <t>Childcare Facilities</t>
    <phoneticPr fontId="3" type="noConversion"/>
  </si>
  <si>
    <t>사회복지법인</t>
    <phoneticPr fontId="3" type="noConversion"/>
  </si>
  <si>
    <t>사회
복지
법인</t>
    <phoneticPr fontId="3" type="noConversion"/>
  </si>
  <si>
    <t>협동</t>
    <phoneticPr fontId="3" type="noConversion"/>
  </si>
  <si>
    <t>Social welfare Authorized</t>
    <phoneticPr fontId="3" type="noConversion"/>
  </si>
  <si>
    <t>Parents and teachers Corporation</t>
    <phoneticPr fontId="3" type="noConversion"/>
  </si>
  <si>
    <t xml:space="preserve"> children in care</t>
    <phoneticPr fontId="3" type="noConversion"/>
  </si>
  <si>
    <t>자료: 부산지방식품의약품안전청, 중구보건소</t>
  </si>
  <si>
    <t>자료: 부산지방식품의약품안전청, 중구보건소</t>
    <phoneticPr fontId="3" type="noConversion"/>
  </si>
  <si>
    <t>Source: Busan Regional KFDA, Public Health Center Of Jung-Gu</t>
  </si>
  <si>
    <t>Source: Busan Regional KFDA, Public Health Center Of Jung-Gu</t>
    <phoneticPr fontId="3" type="noConversion"/>
  </si>
  <si>
    <t>3. 보건소 인력</t>
    <phoneticPr fontId="3" type="noConversion"/>
  </si>
  <si>
    <t>Number of Staffs in Health Centers</t>
    <phoneticPr fontId="3" type="noConversion"/>
  </si>
  <si>
    <t>Unit:person</t>
    <phoneticPr fontId="3" type="noConversion"/>
  </si>
  <si>
    <t>연 별</t>
    <phoneticPr fontId="3" type="noConversion"/>
  </si>
  <si>
    <t>합  계 Total</t>
    <phoneticPr fontId="3" type="noConversion"/>
  </si>
  <si>
    <t>면허․자격종별
by License. Qualification</t>
    <phoneticPr fontId="3" type="noConversion"/>
  </si>
  <si>
    <t>남
Male</t>
    <phoneticPr fontId="3" type="noConversion"/>
  </si>
  <si>
    <t>여
Female</t>
    <phoneticPr fontId="3" type="noConversion"/>
  </si>
  <si>
    <t>임상
병리사</t>
    <phoneticPr fontId="3" type="noConversion"/>
  </si>
  <si>
    <t>Sub­total</t>
    <phoneticPr fontId="3" type="noConversion"/>
  </si>
  <si>
    <t>Physicians</t>
    <phoneticPr fontId="3" type="noConversion"/>
  </si>
  <si>
    <t>Oriental medical doctors</t>
    <phoneticPr fontId="3" type="noConversion"/>
  </si>
  <si>
    <t>Pharmacists</t>
    <phoneticPr fontId="3" type="noConversion"/>
  </si>
  <si>
    <t>Mid wives</t>
    <phoneticPr fontId="3" type="noConversion"/>
  </si>
  <si>
    <t>Clinic pathology technicians</t>
    <phoneticPr fontId="3" type="noConversion"/>
  </si>
  <si>
    <t>연 별</t>
    <phoneticPr fontId="3" type="noConversion"/>
  </si>
  <si>
    <t>면허자격종별외
Others</t>
    <phoneticPr fontId="3" type="noConversion"/>
  </si>
  <si>
    <t>Year</t>
    <phoneticPr fontId="3" type="noConversion"/>
  </si>
  <si>
    <t>물리
치료사</t>
    <phoneticPr fontId="3" type="noConversion"/>
  </si>
  <si>
    <t>치과
위생사</t>
    <phoneticPr fontId="3" type="noConversion"/>
  </si>
  <si>
    <t>간호
조무사</t>
    <phoneticPr fontId="3" type="noConversion"/>
  </si>
  <si>
    <t>위생사, 
위생시험사</t>
    <phoneticPr fontId="3" type="noConversion"/>
  </si>
  <si>
    <t>정신보건
전문요원</t>
    <phoneticPr fontId="3" type="noConversion"/>
  </si>
  <si>
    <t>정보
처리기사</t>
    <phoneticPr fontId="3" type="noConversion"/>
  </si>
  <si>
    <t>응급
구조사</t>
    <phoneticPr fontId="3" type="noConversion"/>
  </si>
  <si>
    <t>Physical therapy technicians</t>
    <phoneticPr fontId="3" type="noConversion"/>
  </si>
  <si>
    <t>Dental hygienic technicians</t>
    <phoneticPr fontId="3" type="noConversion"/>
  </si>
  <si>
    <t>Nutrition technicians</t>
    <phoneticPr fontId="3" type="noConversion"/>
  </si>
  <si>
    <t>Nurse aids</t>
    <phoneticPr fontId="3" type="noConversion"/>
  </si>
  <si>
    <t>Medical records technicians</t>
    <phoneticPr fontId="3" type="noConversion"/>
  </si>
  <si>
    <t>Medical corpsmen</t>
    <phoneticPr fontId="3" type="noConversion"/>
  </si>
  <si>
    <t>Mental &amp; health specialists</t>
    <phoneticPr fontId="3" type="noConversion"/>
  </si>
  <si>
    <t>Data processing technicians</t>
    <phoneticPr fontId="3" type="noConversion"/>
  </si>
  <si>
    <t>Emergency rescue specialists</t>
    <phoneticPr fontId="3" type="noConversion"/>
  </si>
  <si>
    <t>Public health workers</t>
    <phoneticPr fontId="3" type="noConversion"/>
  </si>
  <si>
    <t>administatives workers</t>
    <phoneticPr fontId="3" type="noConversion"/>
  </si>
  <si>
    <t>남</t>
    <phoneticPr fontId="3" type="noConversion"/>
  </si>
  <si>
    <t>여</t>
    <phoneticPr fontId="3" type="noConversion"/>
  </si>
  <si>
    <t>Male</t>
    <phoneticPr fontId="3" type="noConversion"/>
  </si>
  <si>
    <t>Female</t>
    <phoneticPr fontId="3" type="noConversion"/>
  </si>
  <si>
    <t>Source:Public Health Center Of Jung-Gu</t>
    <phoneticPr fontId="3" type="noConversion"/>
  </si>
  <si>
    <t>Registered Tuberculosis Patients(Cont'd)</t>
    <phoneticPr fontId="3" type="noConversion"/>
  </si>
  <si>
    <t>연별</t>
    <phoneticPr fontId="3" type="noConversion"/>
  </si>
  <si>
    <t>Examination for tuberculsis at health centers the current year</t>
    <phoneticPr fontId="3" type="noConversion"/>
  </si>
  <si>
    <t>합계 Total</t>
    <phoneticPr fontId="3" type="noConversion"/>
  </si>
  <si>
    <t>과거치료
여부
불명확
Unclear whether it is past cure</t>
    <phoneticPr fontId="3" type="noConversion"/>
  </si>
  <si>
    <t>기 타</t>
    <phoneticPr fontId="3" type="noConversion"/>
  </si>
  <si>
    <t>검사건수  Cases of the exam</t>
    <phoneticPr fontId="3" type="noConversion"/>
  </si>
  <si>
    <t>발견환자 수   NO. of patients discovered</t>
    <phoneticPr fontId="3" type="noConversion"/>
  </si>
  <si>
    <t>요관찰
Surveilance</t>
    <phoneticPr fontId="3" type="noConversion"/>
  </si>
  <si>
    <t>여
female</t>
    <phoneticPr fontId="3" type="noConversion"/>
  </si>
  <si>
    <t>New regist-ration</t>
    <phoneticPr fontId="3" type="noConversion"/>
  </si>
  <si>
    <t>합계</t>
    <phoneticPr fontId="3" type="noConversion"/>
  </si>
  <si>
    <t>재발자Relapse</t>
    <phoneticPr fontId="3" type="noConversion"/>
  </si>
  <si>
    <t>실패후 재치료자Treatment after failure</t>
    <phoneticPr fontId="3" type="noConversion"/>
  </si>
  <si>
    <r>
      <rPr>
        <sz val="8"/>
        <color indexed="8"/>
        <rFont val="맑은 고딕"/>
        <family val="3"/>
        <charset val="129"/>
      </rPr>
      <t xml:space="preserve">중단후
재등록
Treatment </t>
    </r>
    <r>
      <rPr>
        <sz val="8.1"/>
        <color indexed="8"/>
        <rFont val="맑은 고딕"/>
        <family val="3"/>
        <charset val="129"/>
      </rPr>
      <t>after default</t>
    </r>
    <phoneticPr fontId="3" type="noConversion"/>
  </si>
  <si>
    <t>이전치료결과
불명확
Results to the previous value
Trans-ferred in</t>
    <phoneticPr fontId="3" type="noConversion"/>
  </si>
  <si>
    <t>X-선검사
X-ray
inspection</t>
    <phoneticPr fontId="3" type="noConversion"/>
  </si>
  <si>
    <t>객담검사
Exam of the Sputum</t>
    <phoneticPr fontId="3" type="noConversion"/>
  </si>
  <si>
    <t>도말양성
Smear
positive</t>
    <phoneticPr fontId="3" type="noConversion"/>
  </si>
  <si>
    <t>도말음성
Smear
negative</t>
    <phoneticPr fontId="3" type="noConversion"/>
  </si>
  <si>
    <t>Actual results BCG vaccinations Prevention of tuberculosis the current year</t>
    <phoneticPr fontId="3" type="noConversion"/>
  </si>
  <si>
    <t>미취학아동</t>
    <phoneticPr fontId="3" type="noConversion"/>
  </si>
  <si>
    <t>취학아동</t>
    <phoneticPr fontId="3" type="noConversion"/>
  </si>
  <si>
    <t>Children
not in school</t>
    <phoneticPr fontId="3" type="noConversion"/>
  </si>
  <si>
    <t>Children
in school</t>
    <phoneticPr fontId="3" type="noConversion"/>
  </si>
  <si>
    <t>Meternal and Child Health Care Activities</t>
    <phoneticPr fontId="3" type="noConversion"/>
  </si>
  <si>
    <t>연별 및 월별</t>
    <phoneticPr fontId="3" type="noConversion"/>
  </si>
  <si>
    <t>영유아등록관리 Registered infants/children</t>
    <phoneticPr fontId="3" type="noConversion"/>
  </si>
  <si>
    <t>Registered pregnant woman</t>
    <phoneticPr fontId="3" type="noConversion"/>
  </si>
  <si>
    <t>남 Male</t>
    <phoneticPr fontId="3" type="noConversion"/>
  </si>
  <si>
    <t>여  Female</t>
    <phoneticPr fontId="3" type="noConversion"/>
  </si>
  <si>
    <r>
      <t xml:space="preserve">남
</t>
    </r>
    <r>
      <rPr>
        <sz val="8"/>
        <color indexed="8"/>
        <rFont val="맑은 고딕"/>
        <family val="3"/>
        <charset val="129"/>
      </rPr>
      <t>Male</t>
    </r>
    <phoneticPr fontId="3" type="noConversion"/>
  </si>
  <si>
    <r>
      <t xml:space="preserve">여
</t>
    </r>
    <r>
      <rPr>
        <sz val="8"/>
        <color indexed="8"/>
        <rFont val="맑은 고딕"/>
        <family val="3"/>
        <charset val="129"/>
      </rPr>
      <t>Female</t>
    </r>
    <phoneticPr fontId="3" type="noConversion"/>
  </si>
  <si>
    <t>Workplaces</t>
    <phoneticPr fontId="3" type="noConversion"/>
  </si>
  <si>
    <r>
      <t>연   금</t>
    </r>
    <r>
      <rPr>
        <sz val="8"/>
        <color indexed="8"/>
        <rFont val="맑은 고딕"/>
        <family val="3"/>
        <charset val="129"/>
      </rPr>
      <t xml:space="preserve"> Pension</t>
    </r>
    <phoneticPr fontId="3" type="noConversion"/>
  </si>
  <si>
    <r>
      <t xml:space="preserve"> 노령연금 </t>
    </r>
    <r>
      <rPr>
        <sz val="8"/>
        <color indexed="8"/>
        <rFont val="맑은 고딕"/>
        <family val="3"/>
        <charset val="129"/>
      </rPr>
      <t>Old-age pension</t>
    </r>
    <phoneticPr fontId="3" type="noConversion"/>
  </si>
  <si>
    <t>Grand total</t>
    <phoneticPr fontId="3" type="noConversion"/>
  </si>
  <si>
    <t>애국
지사</t>
    <phoneticPr fontId="3" type="noConversion"/>
  </si>
  <si>
    <t>전상,
공상군경</t>
    <phoneticPr fontId="3" type="noConversion"/>
  </si>
  <si>
    <t>무공․보국
수훈자</t>
    <phoneticPr fontId="3" type="noConversion"/>
  </si>
  <si>
    <t>재일학도
의용군인</t>
    <phoneticPr fontId="3" type="noConversion"/>
  </si>
  <si>
    <r>
      <t>4</t>
    </r>
    <r>
      <rPr>
        <sz val="9"/>
        <rFont val="맑은 고딕"/>
        <family val="3"/>
        <charset val="129"/>
      </rPr>
      <t>‧</t>
    </r>
    <r>
      <rPr>
        <sz val="9"/>
        <rFont val="맑은 고딕"/>
        <family val="3"/>
        <charset val="129"/>
      </rPr>
      <t>19상이</t>
    </r>
    <phoneticPr fontId="3" type="noConversion"/>
  </si>
  <si>
    <t>Independence fighters</t>
    <phoneticPr fontId="3" type="noConversion"/>
  </si>
  <si>
    <t>Veterans &amp; policemen died or disabled on duty</t>
    <phoneticPr fontId="3" type="noConversion"/>
  </si>
  <si>
    <t>Recipients of the order of military merit or national security merit</t>
    <phoneticPr fontId="3" type="noConversion"/>
  </si>
  <si>
    <t>Deceased․
wounded activists of the April 19th revolution</t>
    <phoneticPr fontId="3" type="noConversion"/>
  </si>
  <si>
    <t>Public officials disabled on duty</t>
    <phoneticPr fontId="3" type="noConversion"/>
  </si>
  <si>
    <t xml:space="preserve">                            유          족                             </t>
    <phoneticPr fontId="3" type="noConversion"/>
  </si>
  <si>
    <t>애국유족</t>
    <phoneticPr fontId="3" type="noConversion"/>
  </si>
  <si>
    <t>특    별
공로순진</t>
    <phoneticPr fontId="3" type="noConversion"/>
  </si>
  <si>
    <t>4‧19
유족</t>
    <phoneticPr fontId="3" type="noConversion"/>
  </si>
  <si>
    <t>순직공상
공무원 유족</t>
    <phoneticPr fontId="3" type="noConversion"/>
  </si>
  <si>
    <t>무공보국
수훈자</t>
    <phoneticPr fontId="3" type="noConversion"/>
  </si>
  <si>
    <t>재일
학도
의용군</t>
    <phoneticPr fontId="3" type="noConversion"/>
  </si>
  <si>
    <r>
      <t xml:space="preserve">전몰,전상,순직,공상,군경
</t>
    </r>
    <r>
      <rPr>
        <sz val="7"/>
        <color indexed="8"/>
        <rFont val="맑은 고딕"/>
        <family val="3"/>
        <charset val="129"/>
      </rPr>
      <t>Bereaved families of Veterans &amp; policemen died or disabled on duty/in action</t>
    </r>
    <phoneticPr fontId="3" type="noConversion"/>
  </si>
  <si>
    <t>6․18
자유
상이자</t>
    <phoneticPr fontId="3" type="noConversion"/>
  </si>
  <si>
    <t>지원
대상자</t>
    <phoneticPr fontId="3" type="noConversion"/>
  </si>
  <si>
    <t>5.18민주유공자</t>
    <phoneticPr fontId="3" type="noConversion"/>
  </si>
  <si>
    <t>특수임무수행자</t>
    <phoneticPr fontId="3" type="noConversion"/>
  </si>
  <si>
    <t>Special merits</t>
    <phoneticPr fontId="3" type="noConversion"/>
  </si>
  <si>
    <t>Bereaved Families of April 19</t>
    <phoneticPr fontId="3" type="noConversion"/>
  </si>
  <si>
    <t>Families of the Disable Civil Servants</t>
    <phoneticPr fontId="3" type="noConversion"/>
  </si>
  <si>
    <t>Student volunteer in japan who participated in the korean war</t>
    <phoneticPr fontId="3" type="noConversion"/>
  </si>
  <si>
    <r>
      <t xml:space="preserve">자녀
</t>
    </r>
    <r>
      <rPr>
        <sz val="5.5"/>
        <color indexed="8"/>
        <rFont val="맑은 고딕"/>
        <family val="3"/>
        <charset val="129"/>
      </rPr>
      <t>Minor
children</t>
    </r>
    <phoneticPr fontId="3" type="noConversion"/>
  </si>
  <si>
    <r>
      <t xml:space="preserve">부모
</t>
    </r>
    <r>
      <rPr>
        <sz val="6"/>
        <color indexed="8"/>
        <rFont val="맑은 고딕"/>
        <family val="3"/>
        <charset val="129"/>
      </rPr>
      <t>Parents</t>
    </r>
    <phoneticPr fontId="3" type="noConversion"/>
  </si>
  <si>
    <t>Deserted Anticommunist Prisoners</t>
    <phoneticPr fontId="3" type="noConversion"/>
  </si>
  <si>
    <t xml:space="preserve"> Attendant special mission</t>
    <phoneticPr fontId="3" type="noConversion"/>
  </si>
  <si>
    <t>연별 및 
동별</t>
    <phoneticPr fontId="3" type="noConversion"/>
  </si>
  <si>
    <t>노인복지관</t>
    <phoneticPr fontId="3" type="noConversion"/>
  </si>
  <si>
    <t>Senior school</t>
    <phoneticPr fontId="3" type="noConversion"/>
  </si>
  <si>
    <t>시설수</t>
    <phoneticPr fontId="3" type="noConversion"/>
  </si>
  <si>
    <t>합계
Total</t>
    <phoneticPr fontId="3" type="noConversion"/>
  </si>
  <si>
    <t>남  
Male</t>
    <phoneticPr fontId="3" type="noConversion"/>
  </si>
  <si>
    <t>Facilities</t>
    <phoneticPr fontId="3" type="noConversion"/>
  </si>
  <si>
    <t>연별 및
동별</t>
    <phoneticPr fontId="3" type="noConversion"/>
  </si>
  <si>
    <t>지적
장애</t>
    <phoneticPr fontId="3" type="noConversion"/>
  </si>
  <si>
    <t>자폐성</t>
    <phoneticPr fontId="3" type="noConversion"/>
  </si>
  <si>
    <t>정신
장애</t>
    <phoneticPr fontId="3" type="noConversion"/>
  </si>
  <si>
    <t>신장
장애</t>
    <phoneticPr fontId="3" type="noConversion"/>
  </si>
  <si>
    <t>심장
장애</t>
    <phoneticPr fontId="3" type="noConversion"/>
  </si>
  <si>
    <t>Crippling condition</t>
    <phoneticPr fontId="3" type="noConversion"/>
  </si>
  <si>
    <t>Brain disorder</t>
    <phoneticPr fontId="3" type="noConversion"/>
  </si>
  <si>
    <t>Visually disabled</t>
    <phoneticPr fontId="3" type="noConversion"/>
  </si>
  <si>
    <t>Auditorily disabled</t>
    <phoneticPr fontId="3" type="noConversion"/>
  </si>
  <si>
    <t>Lingually disabled</t>
    <phoneticPr fontId="3" type="noConversion"/>
  </si>
  <si>
    <t>Mental retardation</t>
    <phoneticPr fontId="3" type="noConversion"/>
  </si>
  <si>
    <t>Mental illness</t>
    <phoneticPr fontId="3" type="noConversion"/>
  </si>
  <si>
    <t>Kindney failure</t>
    <phoneticPr fontId="3" type="noConversion"/>
  </si>
  <si>
    <t>Heart failure</t>
    <phoneticPr fontId="3" type="noConversion"/>
  </si>
  <si>
    <t>Respiratory organs</t>
    <phoneticPr fontId="3" type="noConversion"/>
  </si>
  <si>
    <t>Epilepsy</t>
    <phoneticPr fontId="3" type="noConversion"/>
  </si>
  <si>
    <t>1st grade</t>
    <phoneticPr fontId="3" type="noConversion"/>
  </si>
  <si>
    <t>2nd grade</t>
    <phoneticPr fontId="3" type="noConversion"/>
  </si>
  <si>
    <t>3rd grade</t>
    <phoneticPr fontId="3" type="noConversion"/>
  </si>
  <si>
    <t>4st grade</t>
    <phoneticPr fontId="3" type="noConversion"/>
  </si>
  <si>
    <t>5st grade</t>
    <phoneticPr fontId="3" type="noConversion"/>
  </si>
  <si>
    <t>6st grade</t>
    <phoneticPr fontId="3" type="noConversion"/>
  </si>
  <si>
    <t>단위:가구, 명, 건수</t>
    <phoneticPr fontId="3" type="noConversion"/>
  </si>
  <si>
    <t>Unit:household, person, case</t>
    <phoneticPr fontId="3" type="noConversion"/>
  </si>
  <si>
    <t>가   정   방   문     Home visiting</t>
    <phoneticPr fontId="3" type="noConversion"/>
  </si>
  <si>
    <t>방문보건대상
Target for visit-based 
health service</t>
    <phoneticPr fontId="3" type="noConversion"/>
  </si>
  <si>
    <t>등록가구
Registered 
households</t>
    <phoneticPr fontId="3" type="noConversion"/>
  </si>
  <si>
    <t>방문건수
No. of 
visits</t>
    <phoneticPr fontId="3" type="noConversion"/>
  </si>
  <si>
    <t>질환별 방문 간호환자 수  Number of patients for visit-based</t>
    <phoneticPr fontId="3" type="noConversion"/>
  </si>
  <si>
    <t>관절염
Arthritis</t>
    <phoneticPr fontId="3" type="noConversion"/>
  </si>
  <si>
    <t>뇌졸중
Apoplexy</t>
    <phoneticPr fontId="3" type="noConversion"/>
  </si>
  <si>
    <t>치매
Dementia</t>
    <phoneticPr fontId="3" type="noConversion"/>
  </si>
  <si>
    <t>정신질환
Mental illness</t>
    <phoneticPr fontId="3" type="noConversion"/>
  </si>
  <si>
    <t>보건소 내외 
서비스연계 건수
No. of connection service of health center inside and out</t>
    <phoneticPr fontId="3" type="noConversion"/>
  </si>
  <si>
    <t>질환별 방문 간호환자 수 Number of patients for visit-based</t>
    <phoneticPr fontId="3" type="noConversion"/>
  </si>
  <si>
    <t>계
Total</t>
    <phoneticPr fontId="3" type="noConversion"/>
  </si>
  <si>
    <t>암
Cancer</t>
    <phoneticPr fontId="3" type="noConversion"/>
  </si>
  <si>
    <t>당뇨병
Diabetes</t>
    <phoneticPr fontId="3" type="noConversion"/>
  </si>
  <si>
    <t>고혈압
Hypertension</t>
    <phoneticPr fontId="3" type="noConversion"/>
  </si>
  <si>
    <t>기타
Others</t>
    <phoneticPr fontId="3" type="noConversion"/>
  </si>
  <si>
    <t>(보건소 타 사업, 타 기관 연계 건수)</t>
  </si>
  <si>
    <r>
      <rPr>
        <sz val="8"/>
        <color indexed="8"/>
        <rFont val="맑은 고딕"/>
        <family val="3"/>
        <charset val="129"/>
      </rPr>
      <t>국민기초생활보장법 수급자</t>
    </r>
    <r>
      <rPr>
        <sz val="7"/>
        <color indexed="8"/>
        <rFont val="맑은 고딕"/>
        <family val="3"/>
        <charset val="129"/>
      </rPr>
      <t xml:space="preserve">
Basic livelihood security law recipients</t>
    </r>
    <phoneticPr fontId="3" type="noConversion"/>
  </si>
  <si>
    <t>남
male</t>
    <phoneticPr fontId="3" type="noConversion"/>
  </si>
  <si>
    <t>보건소 Health center</t>
    <phoneticPr fontId="3" type="noConversion"/>
  </si>
  <si>
    <t>재치료자 (Retreatment)</t>
    <phoneticPr fontId="3" type="noConversion"/>
  </si>
  <si>
    <t>당해연도 보건소 결핵검진 실적</t>
    <phoneticPr fontId="3" type="noConversion"/>
  </si>
  <si>
    <t>당해연도 결핵예방 접종실적</t>
    <phoneticPr fontId="3" type="noConversion"/>
  </si>
  <si>
    <t>Year</t>
    <phoneticPr fontId="3" type="noConversion"/>
  </si>
  <si>
    <t>연별</t>
    <phoneticPr fontId="3" type="noConversion"/>
  </si>
  <si>
    <t xml:space="preserve">  나. 성인병예방 및 관리교육 (Adult Disease Prevention)</t>
    <phoneticPr fontId="3" type="noConversion"/>
  </si>
  <si>
    <t>Workers</t>
    <phoneticPr fontId="3" type="noConversion"/>
  </si>
  <si>
    <t>연별 및
 동별</t>
    <phoneticPr fontId="3" type="noConversion"/>
  </si>
  <si>
    <t>Male</t>
    <phoneticPr fontId="3" type="noConversion"/>
  </si>
  <si>
    <t>Guaranteed personal unit</t>
    <phoneticPr fontId="3" type="noConversion"/>
  </si>
  <si>
    <t>By other laws</t>
    <phoneticPr fontId="3" type="noConversion"/>
  </si>
  <si>
    <t>Year</t>
    <phoneticPr fontId="3" type="noConversion"/>
  </si>
  <si>
    <t xml:space="preserve">Year </t>
    <phoneticPr fontId="3" type="noConversion"/>
  </si>
  <si>
    <t>Source:Environmental &amp; Public Sanitation Division</t>
    <phoneticPr fontId="3" type="noConversion"/>
  </si>
  <si>
    <t>Year &amp; Dong</t>
    <phoneticPr fontId="3" type="noConversion"/>
  </si>
  <si>
    <t>뇌전증</t>
    <phoneticPr fontId="3" type="noConversion"/>
  </si>
  <si>
    <t>Radiological technicians</t>
    <phoneticPr fontId="3" type="noConversion"/>
  </si>
  <si>
    <t>Sub-Total</t>
    <phoneticPr fontId="3" type="noConversion"/>
  </si>
  <si>
    <r>
      <t xml:space="preserve">미망인
</t>
    </r>
    <r>
      <rPr>
        <sz val="6"/>
        <color indexed="8"/>
        <rFont val="맑은 고딕"/>
        <family val="3"/>
        <charset val="129"/>
      </rPr>
      <t>Widows</t>
    </r>
    <phoneticPr fontId="3" type="noConversion"/>
  </si>
  <si>
    <t>주:1)의사­의료종사자임.</t>
    <phoneticPr fontId="3" type="noConversion"/>
  </si>
  <si>
    <t>   2)약사­개인 약국의 약사는 미포함.</t>
    <phoneticPr fontId="3" type="noConversion"/>
  </si>
  <si>
    <t xml:space="preserve">               Physical technicians, occupational technicians, dental technicians,</t>
    <phoneticPr fontId="3" type="noConversion"/>
  </si>
  <si>
    <t xml:space="preserve">               dental hygienics technicians</t>
    <phoneticPr fontId="3" type="noConversion"/>
  </si>
  <si>
    <t>보  건
의료원</t>
    <phoneticPr fontId="3" type="noConversion"/>
  </si>
  <si>
    <t>보  건
진료소</t>
    <phoneticPr fontId="3" type="noConversion"/>
  </si>
  <si>
    <t>Dental clinics</t>
    <phoneticPr fontId="3" type="noConversion"/>
  </si>
  <si>
    <t>Health clinics</t>
    <phoneticPr fontId="3" type="noConversion"/>
  </si>
  <si>
    <t>Health centers</t>
    <phoneticPr fontId="3" type="noConversion"/>
  </si>
  <si>
    <t>Health subcenter</t>
    <phoneticPr fontId="3" type="noConversion"/>
  </si>
  <si>
    <t>Primary health care centers</t>
    <phoneticPr fontId="3" type="noConversion"/>
  </si>
  <si>
    <t>주: 1) 보건의료원, 보건소, 보건지소, 보건진료소 제외</t>
    <phoneticPr fontId="3" type="noConversion"/>
  </si>
  <si>
    <t>Note : 1) Facilities concerned public health are excluded</t>
    <phoneticPr fontId="3" type="noConversion"/>
  </si>
  <si>
    <t xml:space="preserve">    2) 군인병원 제외 </t>
    <phoneticPr fontId="3" type="noConversion"/>
  </si>
  <si>
    <t xml:space="preserve">               2) Military hospitals are excluded</t>
    <phoneticPr fontId="3" type="noConversion"/>
  </si>
  <si>
    <t>    3) 정신병원, 결핵병원, 나병원 포함</t>
    <phoneticPr fontId="3" type="noConversion"/>
  </si>
  <si>
    <t xml:space="preserve">               3) Mental hospitals, sanitariums for T.B, leper </t>
    <phoneticPr fontId="3" type="noConversion"/>
  </si>
  <si>
    <t>    4) 노인전문병원 포함</t>
    <phoneticPr fontId="3" type="noConversion"/>
  </si>
  <si>
    <r>
      <t xml:space="preserve">                   house, all is include</t>
    </r>
    <r>
      <rPr>
        <sz val="9"/>
        <rFont val="맑은 고딕"/>
        <family val="3"/>
        <charset val="129"/>
      </rPr>
      <t>d</t>
    </r>
    <phoneticPr fontId="3" type="noConversion"/>
  </si>
  <si>
    <t xml:space="preserve">               4) Geriatric hospital is included</t>
    <phoneticPr fontId="3" type="noConversion"/>
  </si>
  <si>
    <t>특례
 Special</t>
    <phoneticPr fontId="3" type="noConversion"/>
  </si>
  <si>
    <t>노령연금</t>
    <phoneticPr fontId="3" type="noConversion"/>
  </si>
  <si>
    <r>
      <t xml:space="preserve">조기 
</t>
    </r>
    <r>
      <rPr>
        <sz val="8"/>
        <rFont val="맑은 고딕"/>
        <family val="3"/>
        <charset val="129"/>
      </rPr>
      <t>Early</t>
    </r>
    <phoneticPr fontId="3" type="noConversion"/>
  </si>
  <si>
    <t>(20년 이상)</t>
    <phoneticPr fontId="3" type="noConversion"/>
  </si>
  <si>
    <t>Over 20 years</t>
    <phoneticPr fontId="3" type="noConversion"/>
  </si>
  <si>
    <t>No.of recipients</t>
    <phoneticPr fontId="3" type="noConversion"/>
  </si>
  <si>
    <t>수급
자수</t>
    <phoneticPr fontId="3" type="noConversion"/>
  </si>
  <si>
    <t>수급자수</t>
    <phoneticPr fontId="3" type="noConversion"/>
  </si>
  <si>
    <r>
      <t xml:space="preserve">연   금  </t>
    </r>
    <r>
      <rPr>
        <sz val="8"/>
        <rFont val="맑은 고딕"/>
        <family val="3"/>
        <charset val="129"/>
      </rPr>
      <t>Pension</t>
    </r>
    <phoneticPr fontId="3" type="noConversion"/>
  </si>
  <si>
    <r>
      <t>일시금</t>
    </r>
    <r>
      <rPr>
        <sz val="8"/>
        <rFont val="맑은 고딕"/>
        <family val="3"/>
        <charset val="129"/>
      </rPr>
      <t xml:space="preserve"> A lump sum allowance</t>
    </r>
    <phoneticPr fontId="3" type="noConversion"/>
  </si>
  <si>
    <r>
      <t xml:space="preserve">분  할
</t>
    </r>
    <r>
      <rPr>
        <sz val="8"/>
        <rFont val="맑은 고딕"/>
        <family val="3"/>
        <charset val="129"/>
      </rPr>
      <t>Division</t>
    </r>
    <phoneticPr fontId="3" type="noConversion"/>
  </si>
  <si>
    <t>금  액</t>
    <phoneticPr fontId="3" type="noConversion"/>
  </si>
  <si>
    <t>19세 이하</t>
    <phoneticPr fontId="3" type="noConversion"/>
  </si>
  <si>
    <t>50~59</t>
    <phoneticPr fontId="3" type="noConversion"/>
  </si>
  <si>
    <t>60세이상</t>
    <phoneticPr fontId="3" type="noConversion"/>
  </si>
  <si>
    <r>
      <t>약    사</t>
    </r>
    <r>
      <rPr>
        <vertAlign val="superscript"/>
        <sz val="8.8000000000000007"/>
        <rFont val="맑은 고딕"/>
        <family val="3"/>
        <charset val="129"/>
      </rPr>
      <t>2)</t>
    </r>
    <phoneticPr fontId="3" type="noConversion"/>
  </si>
  <si>
    <r>
      <t>의 료 기 사</t>
    </r>
    <r>
      <rPr>
        <vertAlign val="superscript"/>
        <sz val="7.8"/>
        <rFont val="맑은 고딕"/>
        <family val="3"/>
        <charset val="129"/>
      </rPr>
      <t>3)</t>
    </r>
    <phoneticPr fontId="3" type="noConversion"/>
  </si>
  <si>
    <r>
      <t xml:space="preserve">기타
</t>
    </r>
    <r>
      <rPr>
        <sz val="6"/>
        <rFont val="맑은 고딕"/>
        <family val="3"/>
        <charset val="129"/>
      </rPr>
      <t>others</t>
    </r>
    <phoneticPr fontId="3" type="noConversion"/>
  </si>
  <si>
    <t>Deceased special contributors to nationalandsocial development</t>
    <phoneticPr fontId="3" type="noConversion"/>
  </si>
  <si>
    <t>국가사회발전
특별공로상이</t>
    <phoneticPr fontId="3" type="noConversion"/>
  </si>
  <si>
    <t>중장기복무제대군인</t>
    <phoneticPr fontId="3" type="noConversion"/>
  </si>
  <si>
    <t>공상
공무원</t>
    <phoneticPr fontId="3" type="noConversion"/>
  </si>
  <si>
    <t>6.25 및 월남참전</t>
    <phoneticPr fontId="3" type="noConversion"/>
  </si>
  <si>
    <t>Fought in the Korean War and the Vietnam War</t>
    <phoneticPr fontId="3" type="noConversion"/>
  </si>
  <si>
    <t>고엽제 후유(의)증,2세</t>
    <phoneticPr fontId="3" type="noConversion"/>
  </si>
  <si>
    <t>보훈보상대상자</t>
    <phoneticPr fontId="3" type="noConversion"/>
  </si>
  <si>
    <t>Offspring of Agent Orange victims</t>
    <phoneticPr fontId="3" type="noConversion"/>
  </si>
  <si>
    <t xml:space="preserve"> Veterans mid-to long-term service</t>
    <phoneticPr fontId="3" type="noConversion"/>
  </si>
  <si>
    <t>Veterans eligible for compen-sation</t>
    <phoneticPr fontId="3" type="noConversion"/>
  </si>
  <si>
    <r>
      <t>의     사</t>
    </r>
    <r>
      <rPr>
        <vertAlign val="superscript"/>
        <sz val="7.8"/>
        <color indexed="8"/>
        <rFont val="맑은 고딕"/>
        <family val="3"/>
        <charset val="129"/>
      </rPr>
      <t>1</t>
    </r>
    <r>
      <rPr>
        <vertAlign val="superscript"/>
        <sz val="8.8000000000000007"/>
        <color indexed="8"/>
        <rFont val="맑은 고딕"/>
        <family val="3"/>
        <charset val="129"/>
      </rPr>
      <t>)</t>
    </r>
    <phoneticPr fontId="3" type="noConversion"/>
  </si>
  <si>
    <t>합     계1)</t>
    <phoneticPr fontId="3" type="noConversion"/>
  </si>
  <si>
    <t>병    원2)</t>
    <phoneticPr fontId="3" type="noConversion"/>
  </si>
  <si>
    <t>특수병원3)</t>
    <phoneticPr fontId="3" type="noConversion"/>
  </si>
  <si>
    <t>요양병원4)</t>
    <phoneticPr fontId="3" type="noConversion"/>
  </si>
  <si>
    <t>전체 노인
Population 65
years old  over</t>
    <phoneticPr fontId="3" type="noConversion"/>
  </si>
  <si>
    <t>Number of Basic Pension Recipients</t>
    <phoneticPr fontId="3" type="noConversion"/>
  </si>
  <si>
    <t>전제 노인 대비 기초연금 수급자 (명)
Total recipients of Basic  Pension as % of Total Population 65+ (Persons)</t>
    <phoneticPr fontId="3" type="noConversion"/>
  </si>
  <si>
    <r>
      <t>재해구호  Disaster relief</t>
    </r>
    <r>
      <rPr>
        <vertAlign val="superscript"/>
        <sz val="8.8000000000000007"/>
        <color indexed="8"/>
        <rFont val="맑은 고딕"/>
        <family val="3"/>
        <charset val="129"/>
      </rPr>
      <t>1)</t>
    </r>
    <phoneticPr fontId="3" type="noConversion"/>
  </si>
  <si>
    <t>주 : 1) 구 지원 대상자 포함</t>
    <phoneticPr fontId="3" type="noConversion"/>
  </si>
  <si>
    <t>Number of Medical Institutions</t>
    <phoneticPr fontId="3" type="noConversion"/>
  </si>
  <si>
    <t>Number of Medical Institutions(Cont'd)</t>
    <phoneticPr fontId="3" type="noConversion"/>
  </si>
  <si>
    <t>2. 의료기관종사 의료인력(계속)</t>
    <phoneticPr fontId="3" type="noConversion"/>
  </si>
  <si>
    <t>Number of Medical Personnels Employed in Medical Institutions</t>
    <phoneticPr fontId="3" type="noConversion"/>
  </si>
  <si>
    <t>Number of Medical Personnels Employed in Medical Institutions(Cont'd)</t>
    <phoneticPr fontId="3" type="noConversion"/>
  </si>
  <si>
    <t>Manufactures and Stores of Pharmaceutical Goods etc.</t>
    <phoneticPr fontId="3" type="noConversion"/>
  </si>
  <si>
    <t>Manufactures and Stores of Pharmaceutical Goods etc.(Cont'd)</t>
    <phoneticPr fontId="3" type="noConversion"/>
  </si>
  <si>
    <t>Number of Licensed Food Premises, by Business Type(Cont'd)</t>
    <phoneticPr fontId="3" type="noConversion"/>
  </si>
  <si>
    <t>Vaccination against Major Communicable Diseases(Cont'd)</t>
  </si>
  <si>
    <t>Vaccination against Major Communicable Diseases</t>
    <phoneticPr fontId="3" type="noConversion"/>
  </si>
  <si>
    <t>Registered Tuberculosis Patients</t>
    <phoneticPr fontId="3" type="noConversion"/>
  </si>
  <si>
    <t>Membership fees and Relief Aids of The National Red Cross</t>
    <phoneticPr fontId="3" type="noConversion"/>
  </si>
  <si>
    <t>Membership fees and Relief Aids of The National Red Cross(Cont'd)</t>
    <phoneticPr fontId="3" type="noConversion"/>
  </si>
  <si>
    <t>Home Visiting Health Service</t>
    <phoneticPr fontId="3" type="noConversion"/>
  </si>
  <si>
    <t>Number of Licensed Sanitary Premises, by Business Type</t>
    <phoneticPr fontId="3" type="noConversion"/>
  </si>
  <si>
    <t>Number of Licensed Sanitary Premises, by Business Type(Cont'd)</t>
    <phoneticPr fontId="3" type="noConversion"/>
  </si>
  <si>
    <t>4. 의약품 제조업소 및 판매업소(계속)</t>
    <phoneticPr fontId="3" type="noConversion"/>
  </si>
  <si>
    <t>4. 의약품 등 제조업소 및 판매업소</t>
    <phoneticPr fontId="3" type="noConversion"/>
  </si>
  <si>
    <t>5. 식품위생관계업소(계속)</t>
    <phoneticPr fontId="3" type="noConversion"/>
  </si>
  <si>
    <t>5. 식품위생관계업소</t>
    <phoneticPr fontId="3" type="noConversion"/>
  </si>
  <si>
    <t>6. 공중위생관계업소(계속)</t>
    <phoneticPr fontId="3" type="noConversion"/>
  </si>
  <si>
    <t>6. 공중위생관계업소</t>
    <phoneticPr fontId="3" type="noConversion"/>
  </si>
  <si>
    <t>7. 예 방 접 종(계속)</t>
    <phoneticPr fontId="3" type="noConversion"/>
  </si>
  <si>
    <t>7. 예 방 접 종</t>
    <phoneticPr fontId="3" type="noConversion"/>
  </si>
  <si>
    <t>9. 결핵환자 현황(계속)</t>
    <phoneticPr fontId="3" type="noConversion"/>
  </si>
  <si>
    <t>9. 결핵환자 현황</t>
    <phoneticPr fontId="3" type="noConversion"/>
  </si>
  <si>
    <t>10. 보건소 구강보건사업실적</t>
    <phoneticPr fontId="3" type="noConversion"/>
  </si>
  <si>
    <t>11. 모자보건 사업실적</t>
    <phoneticPr fontId="3" type="noConversion"/>
  </si>
  <si>
    <t>12. 국민연금가입자</t>
    <phoneticPr fontId="3" type="noConversion"/>
  </si>
  <si>
    <t>13. 국민연금 급여 지급현황</t>
    <phoneticPr fontId="3" type="noConversion"/>
  </si>
  <si>
    <t>14. 국가보훈대상자</t>
    <phoneticPr fontId="3" type="noConversion"/>
  </si>
  <si>
    <t>15. 적십자회비 모금 및 구호실적(계속)</t>
    <phoneticPr fontId="3" type="noConversion"/>
  </si>
  <si>
    <t>15. 적십자회비 모금 및 구호실적</t>
    <phoneticPr fontId="3" type="noConversion"/>
  </si>
  <si>
    <t>자료:가족행복과</t>
    <phoneticPr fontId="3" type="noConversion"/>
  </si>
  <si>
    <t>자료:가족행복과</t>
    <phoneticPr fontId="3" type="noConversion"/>
  </si>
  <si>
    <t>자료 : 가족행복과</t>
    <phoneticPr fontId="3" type="noConversion"/>
  </si>
  <si>
    <t>Oriental hospitals, clinics</t>
    <phoneticPr fontId="3" type="noConversion"/>
  </si>
  <si>
    <t>한방병원,한의원</t>
    <phoneticPr fontId="3" type="noConversion"/>
  </si>
  <si>
    <t xml:space="preserve">Sanitary service </t>
    <phoneticPr fontId="3" type="noConversion"/>
  </si>
  <si>
    <t>건물위생
관리업 2)</t>
    <phoneticPr fontId="3" type="noConversion"/>
  </si>
  <si>
    <t>16. 노인여가복지시설</t>
    <phoneticPr fontId="3" type="noConversion"/>
  </si>
  <si>
    <t>자료:가족행복과</t>
    <phoneticPr fontId="3" type="noConversion"/>
  </si>
  <si>
    <t>Source:Administration Support Division</t>
    <phoneticPr fontId="3" type="noConversion"/>
  </si>
  <si>
    <t>Source:Family Happiness  Division</t>
    <phoneticPr fontId="3" type="noConversion"/>
  </si>
  <si>
    <t>Source:Family Happiness Division</t>
    <phoneticPr fontId="3" type="noConversion"/>
  </si>
  <si>
    <t>자료: 행정지원과</t>
    <phoneticPr fontId="3" type="noConversion"/>
  </si>
  <si>
    <t>Source: Family Happiness Division</t>
    <phoneticPr fontId="3" type="noConversion"/>
  </si>
  <si>
    <t>17. 국민기초생활보장수급자</t>
    <phoneticPr fontId="3" type="noConversion"/>
  </si>
  <si>
    <t>18. 어린이집</t>
    <phoneticPr fontId="3" type="noConversion"/>
  </si>
  <si>
    <t>19. 어린이 놀이터</t>
    <phoneticPr fontId="3" type="noConversion"/>
  </si>
  <si>
    <t>20. 장애인 등록현황(계속)</t>
    <phoneticPr fontId="3" type="noConversion"/>
  </si>
  <si>
    <t>20. 장애인 등록현황</t>
    <phoneticPr fontId="3" type="noConversion"/>
  </si>
  <si>
    <t>21. 방문건강관리 사업실적(계속)</t>
    <phoneticPr fontId="3" type="noConversion"/>
  </si>
  <si>
    <t>21. 방문건강관리 사업실적</t>
    <phoneticPr fontId="3" type="noConversion"/>
  </si>
  <si>
    <t xml:space="preserve">22. 보건교육실적 </t>
    <phoneticPr fontId="3" type="noConversion"/>
  </si>
  <si>
    <t>23. 저소득 및 한부모 가족</t>
    <phoneticPr fontId="3" type="noConversion"/>
  </si>
  <si>
    <t>24. 자원봉사자 현황</t>
    <phoneticPr fontId="3" type="noConversion"/>
  </si>
  <si>
    <t>25. 보 건 소 사 업 실 적</t>
    <phoneticPr fontId="3" type="noConversion"/>
  </si>
  <si>
    <t>26. 기초연금 수급자 수</t>
    <phoneticPr fontId="3" type="noConversion"/>
  </si>
  <si>
    <t>27. 독거노인 현황(성별)</t>
    <phoneticPr fontId="3" type="noConversion"/>
  </si>
  <si>
    <t>-</t>
    <phoneticPr fontId="3" type="noConversion"/>
  </si>
  <si>
    <r>
      <t>Social welfar</t>
    </r>
    <r>
      <rPr>
        <sz val="6.3"/>
        <color indexed="8"/>
        <rFont val="맑은 고딕"/>
        <family val="3"/>
        <charset val="129"/>
      </rPr>
      <t>e Authorized</t>
    </r>
    <phoneticPr fontId="3" type="noConversion"/>
  </si>
  <si>
    <t xml:space="preserve">
심한장애
Severe disability
</t>
    <phoneticPr fontId="3" type="noConversion"/>
  </si>
  <si>
    <t xml:space="preserve">
심하지 않은 장애
Mild disability
</t>
    <phoneticPr fontId="3" type="noConversion"/>
  </si>
  <si>
    <r>
      <t>장  애  등  급</t>
    </r>
    <r>
      <rPr>
        <vertAlign val="superscript"/>
        <sz val="9"/>
        <color indexed="8"/>
        <rFont val="맑은 고딕"/>
        <family val="3"/>
        <charset val="129"/>
      </rPr>
      <t>1)</t>
    </r>
    <phoneticPr fontId="3" type="noConversion"/>
  </si>
  <si>
    <r>
      <t>종사자수</t>
    </r>
    <r>
      <rPr>
        <vertAlign val="superscript"/>
        <sz val="8.8000000000000007"/>
        <color indexed="8"/>
        <rFont val="맑은 고딕"/>
        <family val="3"/>
        <charset val="129"/>
      </rPr>
      <t xml:space="preserve"> 1) </t>
    </r>
    <phoneticPr fontId="3" type="noConversion"/>
  </si>
  <si>
    <t xml:space="preserve"> 주1) 장애등급제(1~6급) 폐지되고 장애의 정도가 심한장애인(기존 1~3급), 심하지않은 장애인(기존 4~6급)으로 구분(시행 2019.7.1)</t>
    <phoneticPr fontId="3" type="noConversion"/>
  </si>
  <si>
    <t xml:space="preserve">    Note:3) Included in clinic pathology technicians, radiological technicians,</t>
    <phoneticPr fontId="3" type="noConversion"/>
  </si>
  <si>
    <t>주:3)임상병리사, 방사선사, 물리치료사</t>
    <phoneticPr fontId="3" type="noConversion"/>
  </si>
  <si>
    <t xml:space="preserve">    작업치료사, 치과기공사, 치과위생사 포함</t>
    <phoneticPr fontId="3" type="noConversion"/>
  </si>
  <si>
    <r>
      <t xml:space="preserve">    Note:1) Including by Tourist</t>
    </r>
    <r>
      <rPr>
        <sz val="8.8000000000000007"/>
        <rFont val="맑은 고딕"/>
        <family val="3"/>
        <charset val="129"/>
      </rPr>
      <t xml:space="preserve"> hotel</t>
    </r>
    <phoneticPr fontId="3" type="noConversion"/>
  </si>
  <si>
    <t xml:space="preserve">      건물위생관리업으로 변경됨</t>
    <phoneticPr fontId="3" type="noConversion"/>
  </si>
  <si>
    <t xml:space="preserve"> 주:2)공중위생관리법(2016.2.3.)에 따라 기존 위생관리용역업이 </t>
    <phoneticPr fontId="3" type="noConversion"/>
  </si>
  <si>
    <t xml:space="preserve"> Note:2)Under the Public Hygiene Management Act(2016.2.3.), the existing sanitary and phytosanitary services have been changed to the building hygiene management business</t>
    <phoneticPr fontId="3" type="noConversion"/>
  </si>
  <si>
    <t>Source:Environmental &amp; Public Sanitation Division</t>
    <phoneticPr fontId="3" type="noConversion"/>
  </si>
  <si>
    <t xml:space="preserve">주 : 보건기관 및 의료기관 합계 자료임 </t>
    <phoneticPr fontId="3" type="noConversion"/>
  </si>
  <si>
    <r>
      <t>구 호 실 적   Relief activities</t>
    </r>
    <r>
      <rPr>
        <vertAlign val="superscript"/>
        <sz val="8.8000000000000007"/>
        <color indexed="8"/>
        <rFont val="맑은 고딕"/>
        <family val="3"/>
        <charset val="129"/>
      </rPr>
      <t>4)</t>
    </r>
    <phoneticPr fontId="3" type="noConversion"/>
  </si>
  <si>
    <t>자료:생활보장과</t>
    <phoneticPr fontId="3" type="noConversion"/>
  </si>
  <si>
    <t xml:space="preserve">Source:Guarantee of Living Division 
</t>
    <phoneticPr fontId="3" type="noConversion"/>
  </si>
  <si>
    <t>자료:생활보장과</t>
    <phoneticPr fontId="3" type="noConversion"/>
  </si>
  <si>
    <t>Guarantee of Living Division</t>
  </si>
  <si>
    <t>Guarantee of Living Division</t>
    <phoneticPr fontId="3" type="noConversion"/>
  </si>
  <si>
    <t>자료:가족행복과</t>
    <phoneticPr fontId="3" type="noConversion"/>
  </si>
  <si>
    <t>Source: Family Happiness  Division</t>
    <phoneticPr fontId="3" type="noConversion"/>
  </si>
  <si>
    <t>(TD/Tdap)</t>
    <phoneticPr fontId="3" type="noConversion"/>
  </si>
  <si>
    <r>
      <t xml:space="preserve">파상풍
</t>
    </r>
    <r>
      <rPr>
        <sz val="8"/>
        <color indexed="8"/>
        <rFont val="맑은 고딕"/>
        <family val="3"/>
        <charset val="129"/>
      </rPr>
      <t>디프테리아
성인용 백일해</t>
    </r>
    <phoneticPr fontId="3" type="noConversion"/>
  </si>
  <si>
    <t xml:space="preserve"> Incidence and Mortality for Major National Infectious Diseases(Cont'd)</t>
    <phoneticPr fontId="120" type="noConversion"/>
  </si>
  <si>
    <t xml:space="preserve"> Incidence and Mortality for Major National Infectious Diseases</t>
    <phoneticPr fontId="120" type="noConversion"/>
  </si>
  <si>
    <t>단위 : 명</t>
    <phoneticPr fontId="120" type="noConversion"/>
  </si>
  <si>
    <t>Unit : Person</t>
    <phoneticPr fontId="120" type="noConversion"/>
  </si>
  <si>
    <t>연별
Year</t>
    <phoneticPr fontId="120" type="noConversion"/>
  </si>
  <si>
    <t>제1급 감염병</t>
    <phoneticPr fontId="120" type="noConversion"/>
  </si>
  <si>
    <t>제2급 감염병</t>
    <phoneticPr fontId="120" type="noConversion"/>
  </si>
  <si>
    <t>제3급 감염병</t>
    <phoneticPr fontId="120" type="noConversion"/>
  </si>
  <si>
    <t>합계</t>
    <phoneticPr fontId="3" type="noConversion"/>
  </si>
  <si>
    <t>에볼라바이러스병
Ebola virus</t>
    <phoneticPr fontId="3" type="noConversion"/>
  </si>
  <si>
    <t>마버그열
Marburg fever</t>
    <phoneticPr fontId="3" type="noConversion"/>
  </si>
  <si>
    <t>라싸열
Lassa fever</t>
    <phoneticPr fontId="3" type="noConversion"/>
  </si>
  <si>
    <t>크리미안콩고출혈열
Crimean-congo hemorrhagic fever</t>
    <phoneticPr fontId="3" type="noConversion"/>
  </si>
  <si>
    <t>장티푸스
Typhoid fever</t>
    <phoneticPr fontId="3" type="noConversion"/>
  </si>
  <si>
    <t>파라티푸스
Paratyphoid fever</t>
    <phoneticPr fontId="3" type="noConversion"/>
  </si>
  <si>
    <t>세균성이질
Shigellosis</t>
    <phoneticPr fontId="3" type="noConversion"/>
  </si>
  <si>
    <t>장출혈성대장균감염증
Enterohemorrhagic E. coli</t>
    <phoneticPr fontId="3" type="noConversion"/>
  </si>
  <si>
    <t>A형간염
Viral hepatitis A</t>
    <phoneticPr fontId="3" type="noConversion"/>
  </si>
  <si>
    <t>백일해
Pertussis</t>
    <phoneticPr fontId="3" type="noConversion"/>
  </si>
  <si>
    <t>C형간염
Viral hepatitis C</t>
    <phoneticPr fontId="3" type="noConversion"/>
  </si>
  <si>
    <t>말라리아
Malaria</t>
    <phoneticPr fontId="3" type="noConversion"/>
  </si>
  <si>
    <t>레지오넬라증
Legionellosis</t>
    <phoneticPr fontId="3" type="noConversion"/>
  </si>
  <si>
    <t>비브리오패혈증
Vibrio vulnificus sepsis</t>
    <phoneticPr fontId="3" type="noConversion"/>
  </si>
  <si>
    <t>발진티푸스
Epidemic typhus</t>
    <phoneticPr fontId="3" type="noConversion"/>
  </si>
  <si>
    <t>발진열
Murine typhus</t>
    <phoneticPr fontId="3" type="noConversion"/>
  </si>
  <si>
    <t>계
Total</t>
    <phoneticPr fontId="3" type="noConversion"/>
  </si>
  <si>
    <t>남
 Male</t>
    <phoneticPr fontId="3" type="noConversion"/>
  </si>
  <si>
    <t>여
Female</t>
    <phoneticPr fontId="3" type="noConversion"/>
  </si>
  <si>
    <t>남
 Male</t>
    <phoneticPr fontId="3" type="noConversion"/>
  </si>
  <si>
    <t xml:space="preserve">발생
Cases </t>
    <phoneticPr fontId="120" type="noConversion"/>
  </si>
  <si>
    <t>사망
Deaths</t>
    <phoneticPr fontId="120" type="noConversion"/>
  </si>
  <si>
    <t>연별
Year</t>
    <phoneticPr fontId="120" type="noConversion"/>
  </si>
  <si>
    <t>제1급 감염병</t>
    <phoneticPr fontId="120" type="noConversion"/>
  </si>
  <si>
    <t>제2급 감염병</t>
    <phoneticPr fontId="120" type="noConversion"/>
  </si>
  <si>
    <t>제3급 감염병</t>
    <phoneticPr fontId="120" type="noConversion"/>
  </si>
  <si>
    <t>남아메리카출혈열
South American hemorrhagic fever</t>
    <phoneticPr fontId="3" type="noConversion"/>
  </si>
  <si>
    <t>리프트밸리열
Rift valley fever</t>
    <phoneticPr fontId="3" type="noConversion"/>
  </si>
  <si>
    <t>두창
Smallpox</t>
    <phoneticPr fontId="3" type="noConversion"/>
  </si>
  <si>
    <t>페스트
Plague</t>
    <phoneticPr fontId="119" type="noConversion"/>
  </si>
  <si>
    <t>탄저
Anthrax</t>
    <phoneticPr fontId="3" type="noConversion"/>
  </si>
  <si>
    <t>보툴리눔독소증
Botulism</t>
    <phoneticPr fontId="3" type="noConversion"/>
  </si>
  <si>
    <t>야토병
Tularemia</t>
    <phoneticPr fontId="3" type="noConversion"/>
  </si>
  <si>
    <t>유행성이하선염
Mumps</t>
    <phoneticPr fontId="3" type="noConversion"/>
  </si>
  <si>
    <t>풍진(선천성)
Congenital Rubella</t>
    <phoneticPr fontId="3" type="noConversion"/>
  </si>
  <si>
    <t>풍진(후천성)
Acquired Rubella</t>
    <phoneticPr fontId="3" type="noConversion"/>
  </si>
  <si>
    <t>폴리오
Polio-myelitis</t>
    <phoneticPr fontId="3" type="noConversion"/>
  </si>
  <si>
    <t>수막구균 감염증
Meningococcal meningitis</t>
    <phoneticPr fontId="3" type="noConversion"/>
  </si>
  <si>
    <t>쯔쯔가무시증
Scrub typhus</t>
    <phoneticPr fontId="3" type="noConversion"/>
  </si>
  <si>
    <t>렙토스피라증
Leptospirosis</t>
    <phoneticPr fontId="3" type="noConversion"/>
  </si>
  <si>
    <t>브루셀라증
Brucellosis</t>
    <phoneticPr fontId="3" type="noConversion"/>
  </si>
  <si>
    <t>신증후군출혈열
HFRS</t>
    <phoneticPr fontId="3" type="noConversion"/>
  </si>
  <si>
    <t>신종감염병증후군
Emerging infectious disease syndrome</t>
    <phoneticPr fontId="3" type="noConversion"/>
  </si>
  <si>
    <t>동물인플루엔자인체감염증
Animal influenza infection in humans</t>
    <phoneticPr fontId="3" type="noConversion"/>
  </si>
  <si>
    <t>신종인플루엔자
Novel influenza</t>
    <phoneticPr fontId="3" type="noConversion"/>
  </si>
  <si>
    <t>디프테리아
Diphtheria</t>
    <phoneticPr fontId="3" type="noConversion"/>
  </si>
  <si>
    <t>폐렴구균 감염증
Streptococcus pneumoniae</t>
    <phoneticPr fontId="3" type="noConversion"/>
  </si>
  <si>
    <t>한센병
Hansen's disease</t>
    <phoneticPr fontId="3" type="noConversion"/>
  </si>
  <si>
    <t>성홍열
Scarlet fever</t>
    <phoneticPr fontId="3" type="noConversion"/>
  </si>
  <si>
    <t>반코마이신내성황색포도알균감염증
VRSA infection</t>
    <phoneticPr fontId="3" type="noConversion"/>
  </si>
  <si>
    <t>카바페넴내성장내세균속균종감염증
CRE infection</t>
    <phoneticPr fontId="3" type="noConversion"/>
  </si>
  <si>
    <t>황열
Yellow fever</t>
    <phoneticPr fontId="3" type="noConversion"/>
  </si>
  <si>
    <t>뎅기열
Dengue fever</t>
    <phoneticPr fontId="3" type="noConversion"/>
  </si>
  <si>
    <t>웨스트나일열
West nile fever</t>
    <phoneticPr fontId="3" type="noConversion"/>
  </si>
  <si>
    <t>라임병
Lyme Borreliosis</t>
    <phoneticPr fontId="3" type="noConversion"/>
  </si>
  <si>
    <t>제4급 감염병</t>
    <phoneticPr fontId="120" type="noConversion"/>
  </si>
  <si>
    <t>합계</t>
    <phoneticPr fontId="3" type="noConversion"/>
  </si>
  <si>
    <t>수두
Varicella</t>
    <phoneticPr fontId="3" type="noConversion"/>
  </si>
  <si>
    <t>홍역
Measles</t>
    <phoneticPr fontId="3" type="noConversion"/>
  </si>
  <si>
    <t>콜레라
Cholera</t>
    <phoneticPr fontId="3" type="noConversion"/>
  </si>
  <si>
    <t>파상풍
Tetanus</t>
    <phoneticPr fontId="3" type="noConversion"/>
  </si>
  <si>
    <t>B형간염
Viral hepatitis B</t>
    <phoneticPr fontId="3" type="noConversion"/>
  </si>
  <si>
    <t>일본뇌염
Japanese encephalitis</t>
    <phoneticPr fontId="3" type="noConversion"/>
  </si>
  <si>
    <t>진드기매개뇌염
Tick-borne Encephalitis</t>
    <phoneticPr fontId="3" type="noConversion"/>
  </si>
  <si>
    <t>유비저
Melioidosis</t>
    <phoneticPr fontId="3" type="noConversion"/>
  </si>
  <si>
    <t>치쿤구니야열
Chikungunya fever</t>
    <phoneticPr fontId="3" type="noConversion"/>
  </si>
  <si>
    <t>중증열성혈소판감소증후군
SFTS</t>
    <phoneticPr fontId="3" type="noConversion"/>
  </si>
  <si>
    <t>지카바이러스
감염증
Zika virus infection</t>
    <phoneticPr fontId="3" type="noConversion"/>
  </si>
  <si>
    <t>자료:중구보건소</t>
    <phoneticPr fontId="3" type="noConversion"/>
  </si>
  <si>
    <t>Source:Public Health Center Of Jung-Gu</t>
    <phoneticPr fontId="3" type="noConversion"/>
  </si>
  <si>
    <t>b형헤모필루스 
인플루엔자
Haemophilus influenza type B</t>
    <phoneticPr fontId="3" type="noConversion"/>
  </si>
  <si>
    <t>8. 주요 법정감염병 발생 및 사망(계속)</t>
    <phoneticPr fontId="3" type="noConversion"/>
  </si>
  <si>
    <t>8. 주요 법정감염병 발생 및 사망</t>
    <phoneticPr fontId="3" type="noConversion"/>
  </si>
  <si>
    <t>합     계 
Total</t>
    <phoneticPr fontId="3" type="noConversion"/>
  </si>
  <si>
    <r>
      <t>노령연금</t>
    </r>
    <r>
      <rPr>
        <sz val="9"/>
        <rFont val="맑은 고딕"/>
        <family val="3"/>
        <charset val="129"/>
      </rPr>
      <t xml:space="preserve">
</t>
    </r>
    <r>
      <rPr>
        <sz val="8"/>
        <rFont val="맑은 고딕"/>
        <family val="3"/>
        <charset val="129"/>
      </rPr>
      <t>(10년이상 20년미만)</t>
    </r>
    <phoneticPr fontId="3" type="noConversion"/>
  </si>
  <si>
    <t>발생</t>
    <phoneticPr fontId="3" type="noConversion"/>
  </si>
  <si>
    <t>사망</t>
    <phoneticPr fontId="3" type="noConversion"/>
  </si>
  <si>
    <t>발생</t>
    <phoneticPr fontId="3" type="noConversion"/>
  </si>
  <si>
    <t>중동호흡기증후군
(MERS)</t>
  </si>
  <si>
    <t xml:space="preserve">발생
Cases </t>
  </si>
  <si>
    <t>사망
Deaths</t>
  </si>
  <si>
    <t>E형간염
Viral hepatitis E</t>
  </si>
  <si>
    <t>원숭이두창
Monkey pox</t>
    <phoneticPr fontId="3" type="noConversion"/>
  </si>
  <si>
    <t>크로이츠펠트-야콥병 및
변종크로이츠펠트-야콥병
CJD &amp; vCJD</t>
    <phoneticPr fontId="3" type="noConversion"/>
  </si>
  <si>
    <t>공수병
Rabies</t>
    <phoneticPr fontId="3" type="noConversion"/>
  </si>
  <si>
    <t>큐열
Q fever</t>
    <phoneticPr fontId="3" type="noConversion"/>
  </si>
  <si>
    <t>중증급성호흡기
증후군
(SARS)</t>
    <phoneticPr fontId="3" type="noConversion"/>
  </si>
  <si>
    <t>-</t>
    <phoneticPr fontId="3" type="noConversion"/>
  </si>
  <si>
    <t>2020자료
부터 폐지</t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</si>
  <si>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</si>
  <si>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</si>
  <si>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</si>
  <si>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</si>
  <si>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국  가  유  공  자</t>
    <phoneticPr fontId="3" type="noConversion"/>
  </si>
  <si>
    <t>기 타 대 상 자</t>
    <phoneticPr fontId="3" type="noConversion"/>
  </si>
  <si>
    <t>-</t>
    <phoneticPr fontId="3" type="noConversion"/>
  </si>
  <si>
    <t>자료:대한적십자사</t>
  </si>
  <si>
    <t>자료:대한적십자사</t>
    <phoneticPr fontId="3" type="noConversion"/>
  </si>
  <si>
    <t>Source:Korean Red Cross</t>
  </si>
  <si>
    <t>Source:Korean Red Cross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</si>
  <si>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</si>
  <si>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</si>
  <si>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</si>
  <si>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.-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</si>
  <si>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</si>
  <si>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</si>
  <si>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</si>
  <si>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</si>
  <si>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</si>
  <si>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</si>
  <si>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</si>
  <si>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</si>
  <si>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</si>
  <si>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</si>
  <si>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</si>
  <si>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…</t>
    <phoneticPr fontId="3" type="noConversion"/>
  </si>
  <si>
    <t>…</t>
    <phoneticPr fontId="3" type="noConversion"/>
  </si>
  <si>
    <r>
      <t xml:space="preserve">중  앙  동
</t>
    </r>
    <r>
      <rPr>
        <sz val="8"/>
        <color rgb="FFFF0000"/>
        <rFont val="맑은 고딕"/>
        <family val="3"/>
        <charset val="129"/>
        <scheme val="minor"/>
      </rPr>
      <t>Jungang-dong</t>
    </r>
    <phoneticPr fontId="3" type="noConversion"/>
  </si>
  <si>
    <r>
      <t xml:space="preserve">동  광  동
</t>
    </r>
    <r>
      <rPr>
        <sz val="7"/>
        <color rgb="FFFF0000"/>
        <rFont val="맑은 고딕"/>
        <family val="3"/>
        <charset val="129"/>
        <scheme val="minor"/>
      </rPr>
      <t>Donggwang-dong</t>
    </r>
    <phoneticPr fontId="3" type="noConversion"/>
  </si>
  <si>
    <r>
      <t xml:space="preserve">대  청  동
</t>
    </r>
    <r>
      <rPr>
        <sz val="7"/>
        <color rgb="FFFF0000"/>
        <rFont val="맑은 고딕"/>
        <family val="3"/>
        <charset val="129"/>
        <scheme val="minor"/>
      </rPr>
      <t>Daecheong-dong</t>
    </r>
    <phoneticPr fontId="3" type="noConversion"/>
  </si>
  <si>
    <t>보  수  동
Bosu-dong</t>
    <phoneticPr fontId="3" type="noConversion"/>
  </si>
  <si>
    <r>
      <t xml:space="preserve">부  평  동
</t>
    </r>
    <r>
      <rPr>
        <sz val="7"/>
        <color rgb="FFFF0000"/>
        <rFont val="맑은 고딕"/>
        <family val="3"/>
        <charset val="129"/>
        <scheme val="minor"/>
      </rPr>
      <t>Bupyeong-dong</t>
    </r>
    <phoneticPr fontId="3" type="noConversion"/>
  </si>
  <si>
    <r>
      <t xml:space="preserve">광  복  동
</t>
    </r>
    <r>
      <rPr>
        <sz val="7"/>
        <color rgb="FFFF0000"/>
        <rFont val="맑은 고딕"/>
        <family val="3"/>
        <charset val="129"/>
        <scheme val="minor"/>
      </rPr>
      <t>Gwangbok-dong</t>
    </r>
    <phoneticPr fontId="3" type="noConversion"/>
  </si>
  <si>
    <r>
      <t xml:space="preserve">남  포  동
</t>
    </r>
    <r>
      <rPr>
        <sz val="8"/>
        <color rgb="FFFF0000"/>
        <rFont val="맑은 고딕"/>
        <family val="3"/>
        <charset val="129"/>
        <scheme val="minor"/>
      </rPr>
      <t>Nampo-dong</t>
    </r>
    <phoneticPr fontId="3" type="noConversion"/>
  </si>
  <si>
    <r>
      <t xml:space="preserve">영 주 1 동
</t>
    </r>
    <r>
      <rPr>
        <sz val="7.5"/>
        <color rgb="FFFF0000"/>
        <rFont val="맑은 고딕"/>
        <family val="3"/>
        <charset val="129"/>
        <scheme val="minor"/>
      </rPr>
      <t>Yeongju1-dong</t>
    </r>
    <phoneticPr fontId="3" type="noConversion"/>
  </si>
  <si>
    <r>
      <t xml:space="preserve">영 주 2 동
</t>
    </r>
    <r>
      <rPr>
        <sz val="7.5"/>
        <color rgb="FFFF0000"/>
        <rFont val="맑은 고딕"/>
        <family val="3"/>
        <charset val="129"/>
        <scheme val="minor"/>
      </rPr>
      <t>Yeongju2-dong</t>
    </r>
    <phoneticPr fontId="3" type="noConversion"/>
  </si>
  <si>
    <t>1  월
January</t>
    <phoneticPr fontId="3" type="noConversion"/>
  </si>
  <si>
    <t>2  월
February</t>
    <phoneticPr fontId="3" type="noConversion"/>
  </si>
  <si>
    <t>3  월
March</t>
    <phoneticPr fontId="3" type="noConversion"/>
  </si>
  <si>
    <t>4  월
April</t>
    <phoneticPr fontId="3" type="noConversion"/>
  </si>
  <si>
    <t>5  월
May</t>
    <phoneticPr fontId="3" type="noConversion"/>
  </si>
  <si>
    <t>6  월
June</t>
    <phoneticPr fontId="3" type="noConversion"/>
  </si>
  <si>
    <t>7  월
July</t>
    <phoneticPr fontId="3" type="noConversion"/>
  </si>
  <si>
    <t>8  월
August</t>
    <phoneticPr fontId="3" type="noConversion"/>
  </si>
  <si>
    <t>9  월
September</t>
    <phoneticPr fontId="3" type="noConversion"/>
  </si>
  <si>
    <t>10  월
October</t>
    <phoneticPr fontId="3" type="noConversion"/>
  </si>
  <si>
    <t>11  월
November</t>
    <phoneticPr fontId="3" type="noConversion"/>
  </si>
  <si>
    <t>12  월
December</t>
    <phoneticPr fontId="3" type="noConversion"/>
  </si>
  <si>
    <t>-</t>
    <phoneticPr fontId="3" type="noConversion"/>
  </si>
  <si>
    <t>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</si>
</sst>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_ "/>
    <numFmt numFmtId="178" formatCode="#,##0_);[Red]\(#,##0\)"/>
    <numFmt numFmtId="179" formatCode="_ * #,##0_ ;_ * \-#,##0_ ;_ * &quot;-&quot;_ ;_ @_ "/>
    <numFmt numFmtId="180" formatCode="0_);[Red]\(0\)"/>
    <numFmt numFmtId="181" formatCode="#,##0_);\(#,##0\)"/>
    <numFmt numFmtId="182" formatCode="#,##0;[Red]#,##0"/>
    <numFmt numFmtId="183" formatCode="_ * #,##0.00_ ;_ * \-#,##0.00_ ;_ * &quot;-&quot;??_ ;_ @_ "/>
    <numFmt numFmtId="184" formatCode="&quot;₩&quot;#,##0;&quot;₩&quot;&quot;₩&quot;&quot;₩&quot;&quot;₩&quot;&quot;₩&quot;&quot;₩&quot;&quot;₩&quot;&quot;₩&quot;\-#,##0"/>
    <numFmt numFmtId="185" formatCode="&quot;₩&quot;#,##0.00;&quot;₩&quot;&quot;₩&quot;&quot;₩&quot;&quot;₩&quot;&quot;₩&quot;&quot;₩&quot;&quot;₩&quot;&quot;₩&quot;\-#,##0.00"/>
    <numFmt numFmtId="186" formatCode="&quot;₩&quot;#,##0.00;&quot;₩&quot;\-#,##0.00"/>
    <numFmt numFmtId="187" formatCode="_-[$€-2]* #,##0.00_-;\-[$€-2]* #,##0.00_-;_-[$€-2]* &quot;-&quot;??_-"/>
    <numFmt numFmtId="188" formatCode="_ &quot;₩&quot;* #,##0.00_ ;_ &quot;₩&quot;* &quot;₩&quot;\-#,##0.00_ ;_ &quot;₩&quot;* &quot;-&quot;??_ ;_ @_ "/>
    <numFmt numFmtId="189" formatCode="&quot;₩&quot;#,##0;&quot;₩&quot;&quot;₩&quot;&quot;₩&quot;\-#,##0"/>
    <numFmt numFmtId="190" formatCode="&quot;₩&quot;#,##0.00;&quot;₩&quot;&quot;₩&quot;&quot;₩&quot;&quot;₩&quot;&quot;₩&quot;&quot;₩&quot;\-#,##0.00"/>
    <numFmt numFmtId="191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2" formatCode="&quot;₩&quot;#,##0;[Red]&quot;₩&quot;&quot;₩&quot;\-#,##0"/>
    <numFmt numFmtId="193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7" formatCode="#,##0_ ;[Red]\-#,##0\ "/>
    <numFmt numFmtId="198" formatCode="0.0_ "/>
    <numFmt numFmtId="199" formatCode="#,##0.0_);[Red]\(#,##0.0\)"/>
  </numFmts>
  <fonts count="204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b/>
      <sz val="9"/>
      <color indexed="8"/>
      <name val="신명 중명조,한컴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0"/>
      <color indexed="8"/>
      <name val="신명 중고딕,한컴돋움"/>
      <family val="3"/>
      <charset val="129"/>
    </font>
    <font>
      <sz val="12"/>
      <color indexed="8"/>
      <name val="HY견명조"/>
      <family val="1"/>
      <charset val="129"/>
    </font>
    <font>
      <sz val="13"/>
      <color indexed="8"/>
      <name val="HY견명조"/>
      <family val="1"/>
      <charset val="129"/>
    </font>
    <font>
      <sz val="14.4"/>
      <color indexed="8"/>
      <name val="신명 태명조,한컴돋움"/>
      <family val="3"/>
      <charset val="129"/>
    </font>
    <font>
      <b/>
      <sz val="11"/>
      <name val="돋움"/>
      <family val="3"/>
      <charset val="129"/>
    </font>
    <font>
      <sz val="18"/>
      <name val="HY견명조"/>
      <family val="1"/>
      <charset val="129"/>
    </font>
    <font>
      <sz val="7"/>
      <name val="돋움"/>
      <family val="3"/>
      <charset val="129"/>
    </font>
    <font>
      <b/>
      <sz val="9"/>
      <name val="돋움"/>
      <family val="3"/>
      <charset val="129"/>
    </font>
    <font>
      <b/>
      <sz val="9"/>
      <name val="Arial Narrow"/>
      <family val="2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4"/>
      <color indexed="8"/>
      <name val="HY견명조"/>
      <family val="1"/>
      <charset val="129"/>
    </font>
    <font>
      <sz val="9"/>
      <name val="굴림"/>
      <family val="3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0"/>
      <name val="MS Sans Serif"/>
      <family val="2"/>
    </font>
    <font>
      <sz val="12"/>
      <name val="System"/>
      <family val="2"/>
    </font>
    <font>
      <sz val="12"/>
      <name val="±¼¸²A¼"/>
      <family val="3"/>
      <charset val="129"/>
    </font>
    <font>
      <b/>
      <sz val="10"/>
      <name val="Helv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굴림체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u/>
      <sz val="11"/>
      <color indexed="12"/>
      <name val="맑은 고딕"/>
      <family val="3"/>
      <charset val="129"/>
    </font>
    <font>
      <sz val="9"/>
      <color indexed="8"/>
      <name val="돋움"/>
      <family val="3"/>
      <charset val="129"/>
    </font>
    <font>
      <sz val="8.8000000000000007"/>
      <color indexed="8"/>
      <name val="돋움"/>
      <family val="3"/>
      <charset val="129"/>
    </font>
    <font>
      <sz val="14.4"/>
      <color indexed="8"/>
      <name val="돋움"/>
      <family val="3"/>
      <charset val="129"/>
    </font>
    <font>
      <sz val="9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vertAlign val="superscript"/>
      <sz val="7.8"/>
      <color indexed="8"/>
      <name val="맑은 고딕"/>
      <family val="3"/>
      <charset val="129"/>
    </font>
    <font>
      <vertAlign val="superscript"/>
      <sz val="8.8000000000000007"/>
      <color indexed="8"/>
      <name val="맑은 고딕"/>
      <family val="3"/>
      <charset val="129"/>
    </font>
    <font>
      <sz val="7.9"/>
      <color indexed="8"/>
      <name val="맑은 고딕"/>
      <family val="3"/>
      <charset val="129"/>
    </font>
    <font>
      <sz val="7.35"/>
      <color indexed="8"/>
      <name val="맑은 고딕"/>
      <family val="3"/>
      <charset val="129"/>
    </font>
    <font>
      <sz val="8.1"/>
      <color indexed="8"/>
      <name val="맑은 고딕"/>
      <family val="3"/>
      <charset val="129"/>
    </font>
    <font>
      <sz val="6.5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8.8000000000000007"/>
      <color indexed="8"/>
      <name val="맑은 고딕"/>
      <family val="3"/>
      <charset val="129"/>
    </font>
    <font>
      <sz val="7"/>
      <color indexed="8"/>
      <name val="맑은 고딕"/>
      <family val="3"/>
      <charset val="129"/>
    </font>
    <font>
      <sz val="5"/>
      <color indexed="8"/>
      <name val="맑은 고딕"/>
      <family val="3"/>
      <charset val="129"/>
    </font>
    <font>
      <sz val="9"/>
      <name val="맑은 고딕"/>
      <family val="3"/>
      <charset val="129"/>
    </font>
    <font>
      <sz val="6"/>
      <color indexed="8"/>
      <name val="맑은 고딕"/>
      <family val="3"/>
      <charset val="129"/>
    </font>
    <font>
      <sz val="8.8000000000000007"/>
      <name val="맑은 고딕"/>
      <family val="3"/>
      <charset val="129"/>
    </font>
    <font>
      <sz val="8"/>
      <name val="맑은 고딕"/>
      <family val="3"/>
      <charset val="129"/>
    </font>
    <font>
      <sz val="5.85"/>
      <color indexed="8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2.5"/>
      <color indexed="8"/>
      <name val="HY견명조"/>
      <family val="1"/>
      <charset val="129"/>
    </font>
    <font>
      <sz val="11"/>
      <name val="HY견명조"/>
      <family val="1"/>
      <charset val="129"/>
    </font>
    <font>
      <sz val="18"/>
      <name val="돋움"/>
      <family val="3"/>
      <charset val="129"/>
    </font>
    <font>
      <sz val="11"/>
      <color indexed="8"/>
      <name val="HY중고딕"/>
      <family val="1"/>
      <charset val="129"/>
    </font>
    <font>
      <sz val="10"/>
      <name val="HY중고딕"/>
      <family val="1"/>
      <charset val="129"/>
    </font>
    <font>
      <sz val="5.5"/>
      <color indexed="8"/>
      <name val="맑은 고딕"/>
      <family val="3"/>
      <charset val="129"/>
    </font>
    <font>
      <sz val="6"/>
      <name val="맑은 고딕"/>
      <family val="3"/>
      <charset val="129"/>
    </font>
    <font>
      <sz val="14.4"/>
      <name val="한양견명조,한컴돋움"/>
      <family val="3"/>
      <charset val="129"/>
    </font>
    <font>
      <vertAlign val="superscript"/>
      <sz val="8.8000000000000007"/>
      <name val="맑은 고딕"/>
      <family val="3"/>
      <charset val="129"/>
    </font>
    <font>
      <vertAlign val="superscript"/>
      <sz val="7.8"/>
      <name val="맑은 고딕"/>
      <family val="3"/>
      <charset val="129"/>
    </font>
    <font>
      <sz val="6.3"/>
      <color indexed="8"/>
      <name val="맑은 고딕"/>
      <family val="3"/>
      <charset val="129"/>
    </font>
    <font>
      <vertAlign val="superscript"/>
      <sz val="9"/>
      <color indexed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9"/>
      <name val="HY중고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7.65"/>
      <color indexed="8"/>
      <name val="맑은 고딕"/>
      <family val="3"/>
      <charset val="129"/>
      <scheme val="minor"/>
    </font>
    <font>
      <sz val="7.2"/>
      <color indexed="8"/>
      <name val="맑은 고딕"/>
      <family val="3"/>
      <charset val="129"/>
      <scheme val="minor"/>
    </font>
    <font>
      <sz val="7.9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6.75"/>
      <color indexed="8"/>
      <name val="맑은 고딕"/>
      <family val="3"/>
      <charset val="129"/>
      <scheme val="minor"/>
    </font>
    <font>
      <sz val="6.3"/>
      <color indexed="8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7.35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i/>
      <sz val="8.8000000000000007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5.85"/>
      <color indexed="8"/>
      <name val="맑은 고딕"/>
      <family val="3"/>
      <charset val="129"/>
      <scheme val="minor"/>
    </font>
    <font>
      <sz val="5.7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5.4"/>
      <color indexed="8"/>
      <name val="맑은 고딕"/>
      <family val="3"/>
      <charset val="129"/>
      <scheme val="minor"/>
    </font>
    <font>
      <sz val="8.25"/>
      <color indexed="8"/>
      <name val="맑은 고딕"/>
      <family val="3"/>
      <charset val="129"/>
      <scheme val="minor"/>
    </font>
    <font>
      <sz val="4.9000000000000004"/>
      <color indexed="8"/>
      <name val="맑은 고딕"/>
      <family val="3"/>
      <charset val="129"/>
      <scheme val="minor"/>
    </font>
    <font>
      <sz val="3.5"/>
      <color indexed="8"/>
      <name val="맑은 고딕"/>
      <family val="3"/>
      <charset val="129"/>
      <scheme val="minor"/>
    </font>
    <font>
      <sz val="11"/>
      <color rgb="FF002060"/>
      <name val="맑은 고딕"/>
      <family val="3"/>
      <charset val="129"/>
      <scheme val="minor"/>
    </font>
    <font>
      <sz val="11"/>
      <color rgb="FF0070C0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6.5"/>
      <color indexed="8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9"/>
      <color rgb="FFFF0000"/>
      <name val="돋움"/>
      <family val="3"/>
      <charset val="129"/>
    </font>
    <font>
      <sz val="11"/>
      <color theme="1"/>
      <name val="돋움"/>
      <family val="3"/>
      <charset val="129"/>
    </font>
    <font>
      <sz val="9"/>
      <color rgb="FF000000"/>
      <name val="굴림"/>
      <family val="3"/>
      <charset val="129"/>
    </font>
    <font>
      <b/>
      <sz val="9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4.9000000000000004"/>
      <name val="맑은 고딕"/>
      <family val="3"/>
      <charset val="129"/>
      <scheme val="minor"/>
    </font>
    <font>
      <b/>
      <sz val="8.8000000000000007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.8000000000000007"/>
      <color theme="1"/>
      <name val="맑은 고딕"/>
      <family val="3"/>
      <charset val="129"/>
      <scheme val="minor"/>
    </font>
    <font>
      <sz val="6.3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7"/>
      <color rgb="FFFF0000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5.0999999999999996"/>
      <color rgb="FFFF0000"/>
      <name val="맑은 고딕"/>
      <family val="3"/>
      <charset val="129"/>
      <scheme val="minor"/>
    </font>
    <font>
      <sz val="5.85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9"/>
      <color theme="1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9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6"/>
      <color theme="1"/>
      <name val="맑은 고딕"/>
      <family val="3"/>
      <charset val="129"/>
    </font>
    <font>
      <sz val="6"/>
      <name val="맑은 고딕"/>
      <family val="3"/>
      <charset val="129"/>
      <scheme val="minor"/>
    </font>
    <font>
      <sz val="18"/>
      <color theme="1"/>
      <name val="HY견명조"/>
      <family val="1"/>
      <charset val="129"/>
    </font>
    <font>
      <sz val="6"/>
      <color theme="1"/>
      <name val="돋움"/>
      <family val="3"/>
      <charset val="129"/>
    </font>
    <font>
      <b/>
      <sz val="8.8000000000000007"/>
      <color rgb="FFFF0000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9.8000000000000007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9.8000000000000007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3"/>
      <charset val="129"/>
      <scheme val="minor"/>
    </font>
    <font>
      <sz val="7"/>
      <color rgb="FFFF0000"/>
      <name val="돋움"/>
      <family val="3"/>
      <charset val="129"/>
    </font>
    <font>
      <b/>
      <sz val="9"/>
      <color rgb="FFFF0000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38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4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45" fillId="0" borderId="0"/>
    <xf numFmtId="0" fontId="46" fillId="0" borderId="0"/>
    <xf numFmtId="0" fontId="20" fillId="20" borderId="1" applyNumberFormat="0" applyAlignment="0" applyProtection="0">
      <alignment vertical="center"/>
    </xf>
    <xf numFmtId="0" fontId="47" fillId="0" borderId="0"/>
    <xf numFmtId="0" fontId="24" fillId="21" borderId="2" applyNumberFormat="0" applyAlignment="0" applyProtection="0">
      <alignment vertical="center"/>
    </xf>
    <xf numFmtId="179" fontId="37" fillId="0" borderId="0" applyFont="0" applyFill="0" applyBorder="0" applyAlignment="0" applyProtection="0"/>
    <xf numFmtId="0" fontId="1" fillId="0" borderId="0"/>
    <xf numFmtId="18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48" fillId="0" borderId="0" applyFont="0" applyFill="0" applyBorder="0" applyAlignment="0" applyProtection="0"/>
    <xf numFmtId="184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49" fillId="0" borderId="0"/>
    <xf numFmtId="0" fontId="37" fillId="0" borderId="0" applyFont="0" applyFill="0" applyBorder="0" applyAlignment="0" applyProtection="0"/>
    <xf numFmtId="0" fontId="49" fillId="0" borderId="0"/>
    <xf numFmtId="187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2" fontId="37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38" fontId="50" fillId="22" borderId="0" applyNumberFormat="0" applyBorder="0" applyAlignment="0" applyProtection="0"/>
    <xf numFmtId="38" fontId="50" fillId="23" borderId="0" applyNumberFormat="0" applyBorder="0" applyAlignment="0" applyProtection="0"/>
    <xf numFmtId="0" fontId="51" fillId="0" borderId="0">
      <alignment horizontal="left"/>
    </xf>
    <xf numFmtId="0" fontId="52" fillId="0" borderId="3" applyNumberFormat="0" applyAlignment="0" applyProtection="0">
      <alignment horizontal="left" vertical="center"/>
    </xf>
    <xf numFmtId="0" fontId="52" fillId="0" borderId="4">
      <alignment horizontal="left" vertical="center"/>
    </xf>
    <xf numFmtId="0" fontId="29" fillId="0" borderId="5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30" fillId="0" borderId="6" applyNumberFormat="0" applyFill="0" applyAlignment="0" applyProtection="0">
      <alignment vertical="center"/>
    </xf>
    <xf numFmtId="0" fontId="52" fillId="0" borderId="0" applyNumberFormat="0" applyFill="0" applyBorder="0" applyAlignment="0" applyProtection="0"/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>
      <alignment vertical="center"/>
    </xf>
    <xf numFmtId="10" fontId="50" fillId="24" borderId="8" applyNumberFormat="0" applyBorder="0" applyAlignment="0" applyProtection="0"/>
    <xf numFmtId="10" fontId="50" fillId="23" borderId="8" applyNumberFormat="0" applyBorder="0" applyAlignment="0" applyProtection="0"/>
    <xf numFmtId="0" fontId="25" fillId="0" borderId="9" applyNumberFormat="0" applyFill="0" applyAlignment="0" applyProtection="0">
      <alignment vertical="center"/>
    </xf>
    <xf numFmtId="179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55" fillId="0" borderId="1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2" fillId="25" borderId="0" applyNumberFormat="0" applyBorder="0" applyAlignment="0" applyProtection="0">
      <alignment vertical="center"/>
    </xf>
    <xf numFmtId="190" fontId="16" fillId="0" borderId="0"/>
    <xf numFmtId="0" fontId="16" fillId="0" borderId="0"/>
    <xf numFmtId="0" fontId="37" fillId="0" borderId="0"/>
    <xf numFmtId="0" fontId="1" fillId="26" borderId="11" applyNumberFormat="0" applyFont="0" applyAlignment="0" applyProtection="0">
      <alignment vertical="center"/>
    </xf>
    <xf numFmtId="0" fontId="33" fillId="20" borderId="12" applyNumberFormat="0" applyAlignment="0" applyProtection="0">
      <alignment vertical="center"/>
    </xf>
    <xf numFmtId="10" fontId="37" fillId="0" borderId="0" applyFont="0" applyFill="0" applyBorder="0" applyAlignment="0" applyProtection="0"/>
    <xf numFmtId="0" fontId="55" fillId="0" borderId="0"/>
    <xf numFmtId="0" fontId="28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7" fillId="0" borderId="14" applyNumberFormat="0" applyFont="0" applyFill="0" applyAlignment="0" applyProtection="0"/>
    <xf numFmtId="0" fontId="56" fillId="0" borderId="15">
      <alignment horizontal="left"/>
    </xf>
    <xf numFmtId="0" fontId="19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58" fillId="20" borderId="1" applyNumberFormat="0" applyAlignment="0" applyProtection="0">
      <alignment vertical="center"/>
    </xf>
    <xf numFmtId="191" fontId="16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6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0" borderId="0">
      <protection locked="0"/>
    </xf>
    <xf numFmtId="0" fontId="61" fillId="0" borderId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1" fillId="26" borderId="11" applyNumberFormat="0" applyFont="0" applyAlignment="0" applyProtection="0">
      <alignment vertical="center"/>
    </xf>
    <xf numFmtId="0" fontId="17" fillId="26" borderId="11" applyNumberFormat="0" applyFont="0" applyAlignment="0" applyProtection="0">
      <alignment vertical="center"/>
    </xf>
    <xf numFmtId="0" fontId="1" fillId="26" borderId="11" applyNumberFormat="0" applyFont="0" applyAlignment="0" applyProtection="0">
      <alignment vertical="center"/>
    </xf>
    <xf numFmtId="0" fontId="16" fillId="26" borderId="11" applyNumberFormat="0" applyFont="0" applyAlignment="0" applyProtection="0">
      <alignment vertical="center"/>
    </xf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>
      <alignment vertical="center"/>
    </xf>
    <xf numFmtId="9" fontId="1" fillId="0" borderId="0" applyFont="0" applyFill="0" applyBorder="0" applyAlignment="0" applyProtection="0"/>
    <xf numFmtId="0" fontId="65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66" fillId="0" borderId="0">
      <alignment horizontal="center" vertical="center"/>
    </xf>
    <xf numFmtId="0" fontId="67" fillId="0" borderId="0"/>
    <xf numFmtId="0" fontId="6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1" borderId="2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69" fillId="21" borderId="2" applyNumberFormat="0" applyAlignment="0" applyProtection="0">
      <alignment vertical="center"/>
    </xf>
    <xf numFmtId="192" fontId="37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70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7" fillId="0" borderId="0"/>
    <xf numFmtId="0" fontId="48" fillId="0" borderId="0" applyFont="0" applyFill="0" applyBorder="0" applyAlignment="0" applyProtection="0"/>
    <xf numFmtId="0" fontId="7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1" fillId="0" borderId="9" applyNumberFormat="0" applyFill="0" applyAlignment="0" applyProtection="0">
      <alignment vertical="center"/>
    </xf>
    <xf numFmtId="0" fontId="72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2" fillId="0" borderId="13" applyNumberFormat="0" applyFill="0" applyAlignment="0" applyProtection="0">
      <alignment vertical="center"/>
    </xf>
    <xf numFmtId="0" fontId="73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73" fillId="7" borderId="1" applyNumberFormat="0" applyAlignment="0" applyProtection="0">
      <alignment vertical="center"/>
    </xf>
    <xf numFmtId="4" fontId="61" fillId="0" borderId="0">
      <protection locked="0"/>
    </xf>
    <xf numFmtId="193" fontId="16" fillId="0" borderId="0">
      <protection locked="0"/>
    </xf>
    <xf numFmtId="0" fontId="74" fillId="0" borderId="0">
      <alignment vertical="center"/>
    </xf>
    <xf numFmtId="0" fontId="75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75" fillId="0" borderId="5" applyNumberFormat="0" applyFill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77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77" fillId="0" borderId="7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20" borderId="12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79" fillId="20" borderId="12" applyNumberFormat="0" applyAlignment="0" applyProtection="0">
      <alignment vertical="center"/>
    </xf>
    <xf numFmtId="41" fontId="1" fillId="0" borderId="0" applyFont="0" applyFill="0" applyBorder="0" applyAlignment="0" applyProtection="0"/>
    <xf numFmtId="179" fontId="16" fillId="0" borderId="0" applyProtection="0"/>
    <xf numFmtId="0" fontId="16" fillId="0" borderId="0" applyFont="0" applyFill="0" applyBorder="0" applyAlignment="0" applyProtection="0"/>
    <xf numFmtId="0" fontId="80" fillId="0" borderId="0"/>
    <xf numFmtId="0" fontId="81" fillId="0" borderId="0">
      <alignment vertical="center"/>
    </xf>
    <xf numFmtId="42" fontId="1" fillId="0" borderId="0" applyFont="0" applyFill="0" applyBorder="0" applyAlignment="0" applyProtection="0"/>
    <xf numFmtId="194" fontId="16" fillId="0" borderId="0">
      <protection locked="0"/>
    </xf>
    <xf numFmtId="0" fontId="1" fillId="0" borderId="0">
      <alignment vertical="center"/>
    </xf>
    <xf numFmtId="0" fontId="1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12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2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70" fillId="0" borderId="0"/>
    <xf numFmtId="0" fontId="1" fillId="0" borderId="0">
      <alignment vertical="center"/>
    </xf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/>
    <xf numFmtId="0" fontId="1" fillId="0" borderId="0">
      <alignment vertical="center"/>
    </xf>
    <xf numFmtId="0" fontId="122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22" fillId="0" borderId="0">
      <alignment vertical="center"/>
    </xf>
    <xf numFmtId="0" fontId="1" fillId="0" borderId="0">
      <alignment vertical="center"/>
    </xf>
    <xf numFmtId="0" fontId="122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1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61" fillId="0" borderId="14">
      <protection locked="0"/>
    </xf>
    <xf numFmtId="195" fontId="16" fillId="0" borderId="0">
      <protection locked="0"/>
    </xf>
    <xf numFmtId="196" fontId="16" fillId="0" borderId="0">
      <protection locked="0"/>
    </xf>
  </cellStyleXfs>
  <cellXfs count="150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1" fillId="0" borderId="0" xfId="0" applyFont="1" applyFill="1">
      <alignment vertical="center"/>
    </xf>
    <xf numFmtId="41" fontId="15" fillId="0" borderId="0" xfId="211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41" fontId="4" fillId="0" borderId="0" xfId="211" applyFont="1" applyBorder="1" applyAlignment="1">
      <alignment horizontal="center" vertical="center" wrapText="1"/>
    </xf>
    <xf numFmtId="41" fontId="14" fillId="0" borderId="0" xfId="211" applyFon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5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84" fillId="0" borderId="0" xfId="0" applyFont="1" applyBorder="1" applyAlignment="1">
      <alignment horizontal="center" vertical="center" wrapText="1"/>
    </xf>
    <xf numFmtId="0" fontId="8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4" fillId="0" borderId="0" xfId="0" applyFont="1" applyAlignment="1">
      <alignment vertical="top" wrapText="1"/>
    </xf>
    <xf numFmtId="0" fontId="84" fillId="0" borderId="0" xfId="0" applyFont="1" applyAlignment="1">
      <alignment horizontal="justify" vertical="top" wrapText="1"/>
    </xf>
    <xf numFmtId="0" fontId="3" fillId="0" borderId="0" xfId="0" applyFont="1" applyBorder="1">
      <alignment vertical="center"/>
    </xf>
    <xf numFmtId="3" fontId="0" fillId="0" borderId="0" xfId="0" applyNumberFormat="1" applyFont="1">
      <alignment vertical="center"/>
    </xf>
    <xf numFmtId="0" fontId="83" fillId="0" borderId="0" xfId="0" applyFont="1" applyAlignment="1">
      <alignment vertical="top" wrapText="1"/>
    </xf>
    <xf numFmtId="0" fontId="8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4" fillId="0" borderId="16" xfId="0" applyFont="1" applyBorder="1" applyAlignment="1">
      <alignment vertical="center" wrapText="1"/>
    </xf>
    <xf numFmtId="0" fontId="124" fillId="0" borderId="0" xfId="0" applyFont="1" applyBorder="1" applyAlignment="1">
      <alignment vertical="center" wrapText="1"/>
    </xf>
    <xf numFmtId="0" fontId="125" fillId="0" borderId="0" xfId="0" applyFont="1">
      <alignment vertical="center"/>
    </xf>
    <xf numFmtId="0" fontId="126" fillId="0" borderId="17" xfId="0" applyFont="1" applyBorder="1" applyAlignment="1">
      <alignment horizontal="center" vertical="center" wrapText="1"/>
    </xf>
    <xf numFmtId="0" fontId="126" fillId="0" borderId="18" xfId="0" applyFont="1" applyBorder="1" applyAlignment="1">
      <alignment horizontal="center" vertical="center" wrapText="1"/>
    </xf>
    <xf numFmtId="0" fontId="127" fillId="0" borderId="19" xfId="0" applyFont="1" applyBorder="1" applyAlignment="1">
      <alignment horizontal="center" vertical="center" wrapText="1"/>
    </xf>
    <xf numFmtId="0" fontId="125" fillId="0" borderId="0" xfId="0" applyFont="1" applyBorder="1" applyAlignment="1">
      <alignment vertical="center" wrapText="1"/>
    </xf>
    <xf numFmtId="0" fontId="125" fillId="0" borderId="20" xfId="0" applyFont="1" applyBorder="1">
      <alignment vertical="center"/>
    </xf>
    <xf numFmtId="0" fontId="125" fillId="0" borderId="0" xfId="0" applyFont="1" applyBorder="1">
      <alignment vertical="center"/>
    </xf>
    <xf numFmtId="0" fontId="128" fillId="0" borderId="21" xfId="0" applyFont="1" applyBorder="1" applyAlignment="1">
      <alignment horizontal="center" vertical="center" wrapText="1"/>
    </xf>
    <xf numFmtId="0" fontId="125" fillId="0" borderId="22" xfId="0" applyFont="1" applyBorder="1" applyAlignment="1">
      <alignment horizontal="center" vertical="center"/>
    </xf>
    <xf numFmtId="0" fontId="126" fillId="0" borderId="0" xfId="0" applyFont="1" applyAlignment="1">
      <alignment vertical="top" wrapText="1"/>
    </xf>
    <xf numFmtId="0" fontId="125" fillId="0" borderId="23" xfId="0" applyFont="1" applyBorder="1">
      <alignment vertical="center"/>
    </xf>
    <xf numFmtId="0" fontId="125" fillId="0" borderId="24" xfId="0" applyFont="1" applyBorder="1">
      <alignment vertical="center"/>
    </xf>
    <xf numFmtId="0" fontId="129" fillId="0" borderId="0" xfId="0" applyFont="1" applyBorder="1" applyAlignment="1">
      <alignment horizontal="right" vertical="center" wrapText="1"/>
    </xf>
    <xf numFmtId="0" fontId="126" fillId="0" borderId="0" xfId="0" applyFont="1" applyBorder="1" applyAlignment="1">
      <alignment horizontal="right" vertical="center" wrapText="1"/>
    </xf>
    <xf numFmtId="0" fontId="130" fillId="0" borderId="0" xfId="0" applyFont="1">
      <alignment vertical="center"/>
    </xf>
    <xf numFmtId="0" fontId="131" fillId="0" borderId="18" xfId="0" applyFont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 wrapText="1"/>
    </xf>
    <xf numFmtId="0" fontId="132" fillId="0" borderId="25" xfId="0" applyFont="1" applyBorder="1" applyAlignment="1">
      <alignment horizontal="center" vertical="center" wrapText="1"/>
    </xf>
    <xf numFmtId="0" fontId="132" fillId="0" borderId="26" xfId="0" applyFont="1" applyBorder="1" applyAlignment="1">
      <alignment horizontal="center" vertical="center" wrapText="1"/>
    </xf>
    <xf numFmtId="0" fontId="125" fillId="0" borderId="21" xfId="0" applyFont="1" applyBorder="1" applyAlignment="1">
      <alignment vertical="center" wrapText="1"/>
    </xf>
    <xf numFmtId="0" fontId="128" fillId="0" borderId="27" xfId="0" applyFont="1" applyBorder="1" applyAlignment="1">
      <alignment horizontal="center" vertical="center" wrapText="1"/>
    </xf>
    <xf numFmtId="0" fontId="133" fillId="0" borderId="10" xfId="0" applyFont="1" applyBorder="1" applyAlignment="1">
      <alignment horizontal="center" vertical="center" wrapText="1"/>
    </xf>
    <xf numFmtId="0" fontId="133" fillId="0" borderId="0" xfId="0" applyFont="1" applyBorder="1" applyAlignment="1">
      <alignment horizontal="center" vertical="center" wrapText="1"/>
    </xf>
    <xf numFmtId="0" fontId="134" fillId="0" borderId="17" xfId="0" applyFont="1" applyBorder="1" applyAlignment="1">
      <alignment horizontal="center" vertical="center" wrapText="1"/>
    </xf>
    <xf numFmtId="0" fontId="135" fillId="0" borderId="17" xfId="0" applyFont="1" applyBorder="1" applyAlignment="1">
      <alignment horizontal="center" vertical="center" wrapText="1"/>
    </xf>
    <xf numFmtId="0" fontId="132" fillId="0" borderId="17" xfId="0" applyFont="1" applyBorder="1" applyAlignment="1">
      <alignment horizontal="justify" vertical="center" wrapText="1"/>
    </xf>
    <xf numFmtId="0" fontId="132" fillId="0" borderId="17" xfId="0" applyFont="1" applyBorder="1" applyAlignment="1">
      <alignment horizontal="center" vertical="center" wrapText="1"/>
    </xf>
    <xf numFmtId="0" fontId="131" fillId="0" borderId="28" xfId="0" applyFont="1" applyBorder="1" applyAlignment="1">
      <alignment horizontal="center" vertical="center" wrapText="1"/>
    </xf>
    <xf numFmtId="0" fontId="131" fillId="0" borderId="29" xfId="0" applyFont="1" applyBorder="1" applyAlignment="1">
      <alignment horizontal="center" vertical="center" wrapText="1"/>
    </xf>
    <xf numFmtId="0" fontId="132" fillId="0" borderId="30" xfId="0" applyFont="1" applyBorder="1" applyAlignment="1">
      <alignment horizontal="center" vertical="center" wrapText="1"/>
    </xf>
    <xf numFmtId="0" fontId="132" fillId="0" borderId="31" xfId="0" applyFont="1" applyBorder="1" applyAlignment="1">
      <alignment horizontal="center" vertical="center" wrapText="1"/>
    </xf>
    <xf numFmtId="0" fontId="125" fillId="0" borderId="32" xfId="0" applyFont="1" applyBorder="1" applyAlignment="1">
      <alignment vertical="center" wrapText="1"/>
    </xf>
    <xf numFmtId="0" fontId="136" fillId="0" borderId="0" xfId="0" applyFont="1" applyBorder="1" applyAlignment="1">
      <alignment horizontal="center" vertical="center" wrapText="1"/>
    </xf>
    <xf numFmtId="0" fontId="128" fillId="0" borderId="33" xfId="0" applyFont="1" applyBorder="1" applyAlignment="1">
      <alignment horizontal="center" vertical="center" wrapText="1"/>
    </xf>
    <xf numFmtId="0" fontId="128" fillId="0" borderId="16" xfId="0" applyFont="1" applyBorder="1" applyAlignment="1">
      <alignment horizontal="center" vertical="center" wrapText="1"/>
    </xf>
    <xf numFmtId="0" fontId="129" fillId="0" borderId="16" xfId="0" applyFont="1" applyBorder="1" applyAlignment="1">
      <alignment horizontal="center" vertical="center" wrapText="1"/>
    </xf>
    <xf numFmtId="0" fontId="137" fillId="0" borderId="0" xfId="0" applyFont="1" applyAlignment="1">
      <alignment vertical="top" wrapText="1"/>
    </xf>
    <xf numFmtId="0" fontId="125" fillId="0" borderId="10" xfId="0" applyFont="1" applyBorder="1" applyAlignment="1">
      <alignment horizontal="center" vertical="center"/>
    </xf>
    <xf numFmtId="0" fontId="138" fillId="0" borderId="18" xfId="0" applyFont="1" applyBorder="1" applyAlignment="1">
      <alignment horizontal="center" vertical="center" wrapText="1"/>
    </xf>
    <xf numFmtId="0" fontId="138" fillId="0" borderId="17" xfId="0" applyFont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0" fontId="138" fillId="0" borderId="19" xfId="0" applyFont="1" applyBorder="1" applyAlignment="1">
      <alignment horizontal="center" vertical="center" wrapText="1"/>
    </xf>
    <xf numFmtId="0" fontId="139" fillId="0" borderId="31" xfId="0" applyFont="1" applyBorder="1" applyAlignment="1">
      <alignment horizontal="center" vertical="center" wrapText="1"/>
    </xf>
    <xf numFmtId="0" fontId="140" fillId="0" borderId="0" xfId="0" applyFont="1" applyBorder="1" applyAlignment="1">
      <alignment horizontal="center" vertical="center" wrapText="1"/>
    </xf>
    <xf numFmtId="0" fontId="141" fillId="0" borderId="0" xfId="0" applyFont="1" applyBorder="1" applyAlignment="1">
      <alignment horizontal="center" vertical="center" wrapText="1"/>
    </xf>
    <xf numFmtId="0" fontId="125" fillId="0" borderId="34" xfId="0" applyFont="1" applyBorder="1">
      <alignment vertical="center"/>
    </xf>
    <xf numFmtId="0" fontId="142" fillId="0" borderId="16" xfId="0" applyFont="1" applyBorder="1" applyAlignment="1">
      <alignment vertical="center" wrapText="1"/>
    </xf>
    <xf numFmtId="0" fontId="143" fillId="0" borderId="35" xfId="0" applyFont="1" applyBorder="1" applyAlignment="1">
      <alignment horizontal="center" vertical="center" wrapText="1"/>
    </xf>
    <xf numFmtId="0" fontId="144" fillId="0" borderId="36" xfId="0" applyFont="1" applyBorder="1" applyAlignment="1">
      <alignment horizontal="center" vertical="center" wrapText="1"/>
    </xf>
    <xf numFmtId="181" fontId="126" fillId="0" borderId="0" xfId="211" applyNumberFormat="1" applyFont="1" applyBorder="1" applyAlignment="1">
      <alignment horizontal="center" vertical="center" wrapText="1"/>
    </xf>
    <xf numFmtId="0" fontId="145" fillId="0" borderId="37" xfId="0" applyFont="1" applyBorder="1" applyAlignment="1">
      <alignment horizontal="center" vertical="center" wrapText="1"/>
    </xf>
    <xf numFmtId="0" fontId="130" fillId="0" borderId="10" xfId="0" applyFont="1" applyBorder="1">
      <alignment vertical="center"/>
    </xf>
    <xf numFmtId="0" fontId="127" fillId="0" borderId="38" xfId="0" applyFont="1" applyBorder="1" applyAlignment="1">
      <alignment horizontal="center" vertical="center" wrapText="1"/>
    </xf>
    <xf numFmtId="0" fontId="146" fillId="0" borderId="0" xfId="0" applyFont="1">
      <alignment vertical="center"/>
    </xf>
    <xf numFmtId="0" fontId="130" fillId="0" borderId="21" xfId="0" applyFont="1" applyBorder="1" applyAlignment="1">
      <alignment vertical="center" wrapText="1"/>
    </xf>
    <xf numFmtId="0" fontId="130" fillId="0" borderId="0" xfId="0" applyFont="1" applyBorder="1">
      <alignment vertical="center"/>
    </xf>
    <xf numFmtId="0" fontId="124" fillId="0" borderId="18" xfId="0" applyFont="1" applyBorder="1" applyAlignment="1">
      <alignment horizontal="center" vertical="center" wrapText="1"/>
    </xf>
    <xf numFmtId="0" fontId="124" fillId="0" borderId="39" xfId="0" applyFont="1" applyBorder="1" applyAlignment="1">
      <alignment horizontal="center" vertical="center" wrapText="1"/>
    </xf>
    <xf numFmtId="0" fontId="128" fillId="0" borderId="40" xfId="0" applyFont="1" applyBorder="1" applyAlignment="1">
      <alignment horizontal="right" vertical="center" wrapText="1"/>
    </xf>
    <xf numFmtId="0" fontId="128" fillId="0" borderId="0" xfId="0" applyFont="1" applyBorder="1" applyAlignment="1">
      <alignment horizontal="right" vertical="center" wrapText="1"/>
    </xf>
    <xf numFmtId="0" fontId="128" fillId="0" borderId="10" xfId="0" applyFont="1" applyBorder="1" applyAlignment="1">
      <alignment horizontal="right" vertical="center" wrapText="1"/>
    </xf>
    <xf numFmtId="0" fontId="138" fillId="0" borderId="31" xfId="0" applyFont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38" fillId="0" borderId="0" xfId="0" applyFont="1" applyBorder="1" applyAlignment="1">
      <alignment horizontal="center" vertical="center" wrapText="1"/>
    </xf>
    <xf numFmtId="0" fontId="126" fillId="0" borderId="16" xfId="0" applyFont="1" applyBorder="1" applyAlignment="1">
      <alignment horizontal="right" vertical="center" wrapText="1"/>
    </xf>
    <xf numFmtId="0" fontId="124" fillId="0" borderId="0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justify" vertical="center" wrapText="1"/>
    </xf>
    <xf numFmtId="0" fontId="139" fillId="0" borderId="0" xfId="0" applyFont="1" applyBorder="1" applyAlignment="1">
      <alignment horizontal="justify" vertical="top" wrapText="1"/>
    </xf>
    <xf numFmtId="0" fontId="124" fillId="0" borderId="31" xfId="0" applyFont="1" applyBorder="1" applyAlignment="1">
      <alignment horizontal="center" vertical="center" wrapText="1"/>
    </xf>
    <xf numFmtId="0" fontId="124" fillId="0" borderId="24" xfId="0" applyFont="1" applyBorder="1" applyAlignment="1">
      <alignment horizontal="center" vertical="center" wrapText="1"/>
    </xf>
    <xf numFmtId="0" fontId="124" fillId="0" borderId="17" xfId="0" applyFont="1" applyBorder="1" applyAlignment="1">
      <alignment horizontal="center" vertical="center" wrapText="1"/>
    </xf>
    <xf numFmtId="0" fontId="124" fillId="0" borderId="34" xfId="0" applyFont="1" applyBorder="1" applyAlignment="1">
      <alignment horizontal="center" vertical="center" wrapText="1"/>
    </xf>
    <xf numFmtId="0" fontId="124" fillId="0" borderId="26" xfId="0" applyFont="1" applyBorder="1" applyAlignment="1">
      <alignment horizontal="center" vertical="center" wrapText="1"/>
    </xf>
    <xf numFmtId="0" fontId="124" fillId="0" borderId="4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30" fillId="0" borderId="42" xfId="0" applyFont="1" applyBorder="1" applyAlignment="1">
      <alignment horizontal="center" vertical="center"/>
    </xf>
    <xf numFmtId="0" fontId="125" fillId="0" borderId="0" xfId="0" applyFont="1" applyBorder="1" applyAlignment="1">
      <alignment horizontal="center" vertical="center"/>
    </xf>
    <xf numFmtId="0" fontId="129" fillId="0" borderId="40" xfId="0" applyFont="1" applyBorder="1" applyAlignment="1">
      <alignment horizontal="right" vertical="center" wrapText="1"/>
    </xf>
    <xf numFmtId="0" fontId="147" fillId="0" borderId="0" xfId="0" applyFont="1" applyBorder="1" applyAlignment="1">
      <alignment horizontal="right" vertical="center" wrapText="1"/>
    </xf>
    <xf numFmtId="0" fontId="129" fillId="0" borderId="0" xfId="0" applyFont="1" applyAlignment="1">
      <alignment horizontal="right" vertical="center" wrapText="1"/>
    </xf>
    <xf numFmtId="0" fontId="126" fillId="0" borderId="0" xfId="0" applyFont="1" applyAlignment="1">
      <alignment horizontal="right" vertical="center" wrapText="1"/>
    </xf>
    <xf numFmtId="0" fontId="133" fillId="0" borderId="0" xfId="0" applyFont="1" applyAlignment="1">
      <alignment horizontal="right" vertical="center" wrapText="1"/>
    </xf>
    <xf numFmtId="0" fontId="125" fillId="0" borderId="10" xfId="0" applyFont="1" applyBorder="1">
      <alignment vertical="center"/>
    </xf>
    <xf numFmtId="0" fontId="139" fillId="0" borderId="16" xfId="0" applyFont="1" applyBorder="1" applyAlignment="1">
      <alignment horizontal="justify" vertical="top" wrapText="1"/>
    </xf>
    <xf numFmtId="0" fontId="143" fillId="0" borderId="0" xfId="0" applyFont="1" applyBorder="1" applyAlignment="1">
      <alignment horizontal="center" vertical="center" wrapText="1"/>
    </xf>
    <xf numFmtId="0" fontId="127" fillId="0" borderId="0" xfId="0" applyFont="1" applyBorder="1" applyAlignment="1">
      <alignment vertical="center" wrapText="1"/>
    </xf>
    <xf numFmtId="0" fontId="128" fillId="0" borderId="43" xfId="0" applyFont="1" applyBorder="1" applyAlignment="1">
      <alignment horizontal="center" vertical="center" wrapText="1"/>
    </xf>
    <xf numFmtId="0" fontId="124" fillId="0" borderId="44" xfId="0" applyFont="1" applyBorder="1" applyAlignment="1">
      <alignment vertical="center" wrapText="1"/>
    </xf>
    <xf numFmtId="0" fontId="138" fillId="0" borderId="38" xfId="0" applyFont="1" applyBorder="1" applyAlignment="1">
      <alignment horizontal="center" vertical="center" wrapText="1"/>
    </xf>
    <xf numFmtId="0" fontId="138" fillId="0" borderId="45" xfId="0" applyFont="1" applyBorder="1" applyAlignment="1">
      <alignment horizontal="center" vertical="center" wrapText="1"/>
    </xf>
    <xf numFmtId="0" fontId="130" fillId="0" borderId="0" xfId="211" applyNumberFormat="1" applyFont="1" applyAlignment="1">
      <alignment horizontal="center" vertical="center"/>
    </xf>
    <xf numFmtId="0" fontId="130" fillId="0" borderId="46" xfId="0" applyFont="1" applyBorder="1" applyAlignment="1">
      <alignment vertical="center" wrapText="1"/>
    </xf>
    <xf numFmtId="0" fontId="124" fillId="0" borderId="19" xfId="0" applyFont="1" applyBorder="1" applyAlignment="1">
      <alignment horizontal="center" vertical="center" wrapText="1"/>
    </xf>
    <xf numFmtId="0" fontId="148" fillId="0" borderId="0" xfId="0" applyFont="1" applyFill="1" applyAlignment="1">
      <alignment vertical="center"/>
    </xf>
    <xf numFmtId="0" fontId="125" fillId="0" borderId="0" xfId="0" applyFont="1" applyFill="1">
      <alignment vertical="center"/>
    </xf>
    <xf numFmtId="179" fontId="130" fillId="0" borderId="42" xfId="271" applyFont="1" applyFill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/>
    </xf>
    <xf numFmtId="0" fontId="130" fillId="0" borderId="47" xfId="0" applyFont="1" applyFill="1" applyBorder="1" applyAlignment="1">
      <alignment horizontal="center" vertical="center"/>
    </xf>
    <xf numFmtId="0" fontId="130" fillId="0" borderId="38" xfId="0" applyFont="1" applyFill="1" applyBorder="1" applyAlignment="1">
      <alignment horizontal="center" vertical="center" wrapText="1"/>
    </xf>
    <xf numFmtId="0" fontId="130" fillId="0" borderId="23" xfId="0" applyFont="1" applyFill="1" applyBorder="1" applyAlignment="1">
      <alignment horizontal="center" vertical="center"/>
    </xf>
    <xf numFmtId="178" fontId="130" fillId="0" borderId="22" xfId="0" applyNumberFormat="1" applyFont="1" applyFill="1" applyBorder="1" applyAlignment="1">
      <alignment horizontal="center" vertical="center"/>
    </xf>
    <xf numFmtId="0" fontId="130" fillId="0" borderId="27" xfId="0" applyFont="1" applyFill="1" applyBorder="1" applyAlignment="1">
      <alignment vertical="center"/>
    </xf>
    <xf numFmtId="0" fontId="130" fillId="0" borderId="48" xfId="0" applyFont="1" applyFill="1" applyBorder="1" applyAlignment="1">
      <alignment vertical="center"/>
    </xf>
    <xf numFmtId="0" fontId="130" fillId="0" borderId="10" xfId="0" applyFont="1" applyFill="1" applyBorder="1" applyAlignment="1">
      <alignment vertical="center"/>
    </xf>
    <xf numFmtId="0" fontId="130" fillId="0" borderId="0" xfId="0" applyFont="1" applyFill="1" applyBorder="1">
      <alignment vertical="center"/>
    </xf>
    <xf numFmtId="0" fontId="130" fillId="0" borderId="47" xfId="0" applyFont="1" applyFill="1" applyBorder="1" applyAlignment="1">
      <alignment vertical="center"/>
    </xf>
    <xf numFmtId="0" fontId="130" fillId="0" borderId="23" xfId="0" applyFont="1" applyFill="1" applyBorder="1">
      <alignment vertical="center"/>
    </xf>
    <xf numFmtId="0" fontId="130" fillId="0" borderId="27" xfId="0" applyFont="1" applyFill="1" applyBorder="1">
      <alignment vertical="center"/>
    </xf>
    <xf numFmtId="0" fontId="130" fillId="0" borderId="10" xfId="0" applyFont="1" applyFill="1" applyBorder="1">
      <alignment vertical="center"/>
    </xf>
    <xf numFmtId="0" fontId="149" fillId="0" borderId="49" xfId="0" applyFont="1" applyBorder="1" applyAlignment="1">
      <alignment horizontal="center" vertical="center" wrapText="1"/>
    </xf>
    <xf numFmtId="0" fontId="150" fillId="0" borderId="17" xfId="0" applyFont="1" applyBorder="1" applyAlignment="1">
      <alignment horizontal="center" vertical="center" wrapText="1"/>
    </xf>
    <xf numFmtId="0" fontId="150" fillId="0" borderId="50" xfId="0" applyFont="1" applyBorder="1" applyAlignment="1">
      <alignment horizontal="center" vertical="center" wrapText="1"/>
    </xf>
    <xf numFmtId="178" fontId="126" fillId="0" borderId="0" xfId="0" applyNumberFormat="1" applyFont="1" applyBorder="1" applyAlignment="1">
      <alignment horizontal="center" vertical="center" wrapText="1"/>
    </xf>
    <xf numFmtId="0" fontId="132" fillId="0" borderId="33" xfId="0" applyFont="1" applyBorder="1" applyAlignment="1">
      <alignment horizontal="justify" vertical="center" wrapText="1"/>
    </xf>
    <xf numFmtId="0" fontId="149" fillId="0" borderId="51" xfId="0" applyFont="1" applyBorder="1" applyAlignment="1">
      <alignment horizontal="right" vertical="center" wrapText="1"/>
    </xf>
    <xf numFmtId="0" fontId="150" fillId="0" borderId="44" xfId="0" applyFont="1" applyBorder="1" applyAlignment="1">
      <alignment horizontal="center" vertical="center" wrapText="1"/>
    </xf>
    <xf numFmtId="0" fontId="149" fillId="0" borderId="0" xfId="0" applyFont="1" applyAlignment="1">
      <alignment horizontal="right" vertical="center" wrapText="1"/>
    </xf>
    <xf numFmtId="0" fontId="139" fillId="0" borderId="52" xfId="0" applyFont="1" applyBorder="1" applyAlignment="1">
      <alignment vertical="top" wrapText="1"/>
    </xf>
    <xf numFmtId="0" fontId="124" fillId="0" borderId="35" xfId="0" applyFont="1" applyBorder="1" applyAlignment="1">
      <alignment vertical="center" wrapText="1"/>
    </xf>
    <xf numFmtId="0" fontId="124" fillId="0" borderId="31" xfId="0" applyFont="1" applyBorder="1" applyAlignment="1">
      <alignment vertical="center" wrapText="1"/>
    </xf>
    <xf numFmtId="3" fontId="128" fillId="0" borderId="0" xfId="0" applyNumberFormat="1" applyFont="1" applyBorder="1" applyAlignment="1">
      <alignment horizontal="right" vertical="center" wrapText="1"/>
    </xf>
    <xf numFmtId="0" fontId="128" fillId="0" borderId="48" xfId="0" applyFont="1" applyBorder="1" applyAlignment="1">
      <alignment horizontal="right" vertical="center" wrapText="1"/>
    </xf>
    <xf numFmtId="3" fontId="128" fillId="0" borderId="10" xfId="0" applyNumberFormat="1" applyFont="1" applyBorder="1" applyAlignment="1">
      <alignment horizontal="right" vertical="center" wrapText="1"/>
    </xf>
    <xf numFmtId="197" fontId="124" fillId="0" borderId="22" xfId="0" applyNumberFormat="1" applyFont="1" applyBorder="1" applyAlignment="1">
      <alignment horizontal="center" vertical="center" wrapText="1"/>
    </xf>
    <xf numFmtId="197" fontId="124" fillId="0" borderId="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vertical="center" wrapText="1"/>
    </xf>
    <xf numFmtId="0" fontId="126" fillId="0" borderId="0" xfId="0" applyFont="1" applyAlignment="1">
      <alignment horizontal="center" vertical="top" wrapText="1"/>
    </xf>
    <xf numFmtId="0" fontId="126" fillId="0" borderId="0" xfId="0" applyFont="1" applyAlignment="1">
      <alignment horizontal="right" vertical="center"/>
    </xf>
    <xf numFmtId="0" fontId="127" fillId="0" borderId="26" xfId="0" applyFont="1" applyBorder="1" applyAlignment="1">
      <alignment horizontal="center" vertical="center" wrapText="1"/>
    </xf>
    <xf numFmtId="0" fontId="127" fillId="0" borderId="31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6" fillId="0" borderId="0" xfId="0" applyFont="1" applyFill="1" applyBorder="1" applyAlignment="1">
      <alignment horizontal="center" vertical="center" wrapText="1"/>
    </xf>
    <xf numFmtId="0" fontId="126" fillId="0" borderId="19" xfId="0" applyFont="1" applyBorder="1" applyAlignment="1">
      <alignment horizontal="center" vertical="center" wrapText="1"/>
    </xf>
    <xf numFmtId="0" fontId="131" fillId="0" borderId="0" xfId="0" applyFont="1" applyBorder="1" applyAlignment="1">
      <alignment horizontal="center" vertical="center" wrapText="1"/>
    </xf>
    <xf numFmtId="0" fontId="125" fillId="0" borderId="0" xfId="0" applyFont="1" applyAlignment="1">
      <alignment horizontal="center" vertical="center"/>
    </xf>
    <xf numFmtId="0" fontId="131" fillId="0" borderId="31" xfId="0" applyFont="1" applyBorder="1" applyAlignment="1">
      <alignment horizontal="center" vertical="center" wrapText="1"/>
    </xf>
    <xf numFmtId="0" fontId="126" fillId="0" borderId="16" xfId="0" applyFont="1" applyBorder="1" applyAlignment="1">
      <alignment vertical="center" wrapText="1"/>
    </xf>
    <xf numFmtId="0" fontId="127" fillId="0" borderId="18" xfId="0" applyFont="1" applyBorder="1" applyAlignment="1">
      <alignment horizontal="center" vertical="center" wrapText="1"/>
    </xf>
    <xf numFmtId="176" fontId="127" fillId="0" borderId="0" xfId="0" applyNumberFormat="1" applyFont="1" applyBorder="1" applyAlignment="1">
      <alignment horizontal="center" vertical="center" wrapText="1"/>
    </xf>
    <xf numFmtId="176" fontId="146" fillId="0" borderId="0" xfId="0" applyNumberFormat="1" applyFont="1" applyAlignment="1">
      <alignment horizontal="center" vertical="center" wrapText="1"/>
    </xf>
    <xf numFmtId="0" fontId="127" fillId="0" borderId="33" xfId="0" applyFont="1" applyBorder="1" applyAlignment="1">
      <alignment horizontal="center" vertical="center" wrapText="1"/>
    </xf>
    <xf numFmtId="0" fontId="126" fillId="0" borderId="53" xfId="0" applyFont="1" applyFill="1" applyBorder="1" applyAlignment="1">
      <alignment horizontal="center" vertical="center" wrapText="1"/>
    </xf>
    <xf numFmtId="0" fontId="125" fillId="0" borderId="44" xfId="0" applyFont="1" applyBorder="1" applyAlignment="1">
      <alignment vertical="center" wrapText="1"/>
    </xf>
    <xf numFmtId="0" fontId="126" fillId="0" borderId="50" xfId="0" applyFont="1" applyBorder="1" applyAlignment="1">
      <alignment vertical="center" wrapText="1"/>
    </xf>
    <xf numFmtId="0" fontId="126" fillId="0" borderId="44" xfId="0" applyFont="1" applyFill="1" applyBorder="1" applyAlignment="1">
      <alignment horizontal="center" vertical="center" wrapText="1"/>
    </xf>
    <xf numFmtId="0" fontId="132" fillId="0" borderId="0" xfId="0" applyFont="1" applyBorder="1" applyAlignment="1">
      <alignment horizontal="center" vertical="center" wrapText="1"/>
    </xf>
    <xf numFmtId="3" fontId="127" fillId="0" borderId="44" xfId="0" applyNumberFormat="1" applyFont="1" applyBorder="1" applyAlignment="1">
      <alignment horizontal="center" vertical="center" wrapText="1"/>
    </xf>
    <xf numFmtId="0" fontId="151" fillId="0" borderId="0" xfId="0" applyFont="1" applyBorder="1" applyAlignment="1">
      <alignment horizontal="justify" vertical="center" wrapText="1"/>
    </xf>
    <xf numFmtId="0" fontId="124" fillId="0" borderId="54" xfId="0" applyFont="1" applyFill="1" applyBorder="1" applyAlignment="1">
      <alignment horizontal="center" vertical="center" wrapText="1"/>
    </xf>
    <xf numFmtId="0" fontId="124" fillId="0" borderId="55" xfId="0" applyFont="1" applyFill="1" applyBorder="1" applyAlignment="1">
      <alignment horizontal="center" vertical="center" wrapText="1"/>
    </xf>
    <xf numFmtId="0" fontId="132" fillId="0" borderId="44" xfId="0" applyFont="1" applyBorder="1" applyAlignment="1">
      <alignment horizontal="center" vertical="center" wrapText="1"/>
    </xf>
    <xf numFmtId="0" fontId="124" fillId="0" borderId="33" xfId="0" applyFont="1" applyBorder="1" applyAlignment="1">
      <alignment horizontal="justify" vertical="center" wrapText="1"/>
    </xf>
    <xf numFmtId="0" fontId="124" fillId="0" borderId="56" xfId="0" applyFont="1" applyBorder="1" applyAlignment="1">
      <alignment horizontal="justify" vertical="center" wrapText="1"/>
    </xf>
    <xf numFmtId="0" fontId="124" fillId="0" borderId="10" xfId="0" applyFont="1" applyBorder="1" applyAlignment="1">
      <alignment horizontal="justify" vertical="center" wrapText="1"/>
    </xf>
    <xf numFmtId="0" fontId="124" fillId="0" borderId="17" xfId="0" applyFont="1" applyFill="1" applyBorder="1" applyAlignment="1">
      <alignment horizontal="center" vertical="center" wrapText="1"/>
    </xf>
    <xf numFmtId="177" fontId="124" fillId="0" borderId="0" xfId="0" applyNumberFormat="1" applyFont="1" applyAlignment="1">
      <alignment horizontal="center" vertical="center" wrapText="1"/>
    </xf>
    <xf numFmtId="180" fontId="124" fillId="0" borderId="21" xfId="0" applyNumberFormat="1" applyFont="1" applyBorder="1" applyAlignment="1">
      <alignment horizontal="center" vertical="center" wrapText="1"/>
    </xf>
    <xf numFmtId="177" fontId="124" fillId="0" borderId="21" xfId="0" applyNumberFormat="1" applyFont="1" applyBorder="1" applyAlignment="1">
      <alignment horizontal="center" vertical="center" wrapText="1"/>
    </xf>
    <xf numFmtId="177" fontId="124" fillId="0" borderId="0" xfId="0" applyNumberFormat="1" applyFont="1" applyBorder="1" applyAlignment="1">
      <alignment horizontal="center" vertical="center" wrapText="1"/>
    </xf>
    <xf numFmtId="0" fontId="126" fillId="0" borderId="29" xfId="0" applyFont="1" applyBorder="1" applyAlignment="1">
      <alignment horizontal="center" vertical="center" wrapText="1"/>
    </xf>
    <xf numFmtId="0" fontId="126" fillId="0" borderId="50" xfId="0" applyFont="1" applyBorder="1" applyAlignment="1">
      <alignment horizontal="right" vertical="center" wrapText="1"/>
    </xf>
    <xf numFmtId="0" fontId="132" fillId="0" borderId="50" xfId="0" applyFont="1" applyBorder="1" applyAlignment="1">
      <alignment horizontal="center" vertical="center" wrapText="1"/>
    </xf>
    <xf numFmtId="0" fontId="126" fillId="0" borderId="34" xfId="0" applyFont="1" applyBorder="1" applyAlignment="1">
      <alignment horizontal="center" vertical="center" wrapText="1"/>
    </xf>
    <xf numFmtId="178" fontId="130" fillId="0" borderId="0" xfId="211" applyNumberFormat="1" applyFont="1" applyAlignment="1">
      <alignment horizontal="center" vertical="center"/>
    </xf>
    <xf numFmtId="178" fontId="130" fillId="0" borderId="0" xfId="211" applyNumberFormat="1" applyFont="1" applyAlignment="1">
      <alignment horizontal="center" vertical="center" wrapText="1"/>
    </xf>
    <xf numFmtId="3" fontId="130" fillId="0" borderId="0" xfId="211" applyNumberFormat="1" applyFont="1" applyAlignment="1">
      <alignment horizontal="center" vertical="center"/>
    </xf>
    <xf numFmtId="3" fontId="128" fillId="0" borderId="0" xfId="0" applyNumberFormat="1" applyFont="1" applyAlignment="1">
      <alignment horizontal="center" vertical="center" wrapText="1"/>
    </xf>
    <xf numFmtId="0" fontId="124" fillId="0" borderId="0" xfId="0" applyFont="1" applyAlignment="1">
      <alignment vertical="top" wrapText="1"/>
    </xf>
    <xf numFmtId="0" fontId="126" fillId="0" borderId="41" xfId="0" applyFont="1" applyBorder="1" applyAlignment="1">
      <alignment horizontal="center" vertical="center" wrapText="1"/>
    </xf>
    <xf numFmtId="0" fontId="127" fillId="0" borderId="8" xfId="0" applyFont="1" applyFill="1" applyBorder="1" applyAlignment="1">
      <alignment horizontal="center" vertical="center" wrapText="1"/>
    </xf>
    <xf numFmtId="0" fontId="149" fillId="0" borderId="17" xfId="0" applyFont="1" applyBorder="1" applyAlignment="1">
      <alignment horizontal="center" vertical="center" wrapText="1"/>
    </xf>
    <xf numFmtId="0" fontId="149" fillId="0" borderId="0" xfId="0" applyFont="1" applyBorder="1" applyAlignment="1">
      <alignment horizontal="center" vertical="center" wrapText="1"/>
    </xf>
    <xf numFmtId="0" fontId="149" fillId="0" borderId="50" xfId="0" applyFont="1" applyBorder="1" applyAlignment="1">
      <alignment horizontal="center" vertical="center" wrapText="1"/>
    </xf>
    <xf numFmtId="37" fontId="128" fillId="0" borderId="0" xfId="0" applyNumberFormat="1" applyFont="1" applyBorder="1" applyAlignment="1">
      <alignment vertical="center" wrapText="1"/>
    </xf>
    <xf numFmtId="0" fontId="132" fillId="0" borderId="33" xfId="0" applyFont="1" applyBorder="1" applyAlignment="1">
      <alignment horizontal="center" vertical="center" wrapText="1"/>
    </xf>
    <xf numFmtId="0" fontId="149" fillId="0" borderId="56" xfId="0" applyFont="1" applyBorder="1" applyAlignment="1">
      <alignment horizontal="center" vertical="center" wrapText="1"/>
    </xf>
    <xf numFmtId="0" fontId="124" fillId="0" borderId="55" xfId="0" applyFont="1" applyBorder="1" applyAlignment="1">
      <alignment horizontal="center" vertical="center" wrapText="1"/>
    </xf>
    <xf numFmtId="0" fontId="135" fillId="0" borderId="44" xfId="0" applyFont="1" applyBorder="1" applyAlignment="1">
      <alignment horizontal="center" vertical="center" wrapText="1"/>
    </xf>
    <xf numFmtId="0" fontId="141" fillId="0" borderId="57" xfId="0" applyFont="1" applyBorder="1" applyAlignment="1">
      <alignment horizontal="center" vertical="center" wrapText="1"/>
    </xf>
    <xf numFmtId="0" fontId="152" fillId="0" borderId="57" xfId="0" applyFont="1" applyBorder="1" applyAlignment="1">
      <alignment horizontal="center" vertical="center" wrapText="1"/>
    </xf>
    <xf numFmtId="0" fontId="135" fillId="0" borderId="57" xfId="0" applyFont="1" applyBorder="1" applyAlignment="1">
      <alignment horizontal="center" vertical="center" wrapText="1"/>
    </xf>
    <xf numFmtId="0" fontId="153" fillId="0" borderId="44" xfId="0" applyFont="1" applyBorder="1" applyAlignment="1">
      <alignment horizontal="center" vertical="center" wrapText="1"/>
    </xf>
    <xf numFmtId="0" fontId="154" fillId="0" borderId="49" xfId="0" applyFont="1" applyBorder="1" applyAlignment="1">
      <alignment horizontal="center" vertical="center" wrapText="1"/>
    </xf>
    <xf numFmtId="0" fontId="154" fillId="0" borderId="17" xfId="0" applyFont="1" applyBorder="1" applyAlignment="1">
      <alignment horizontal="center" vertical="center" wrapText="1"/>
    </xf>
    <xf numFmtId="0" fontId="155" fillId="0" borderId="50" xfId="0" applyFont="1" applyBorder="1" applyAlignment="1">
      <alignment horizontal="center" vertical="center" wrapText="1"/>
    </xf>
    <xf numFmtId="0" fontId="154" fillId="0" borderId="50" xfId="0" applyFont="1" applyBorder="1" applyAlignment="1">
      <alignment horizontal="center" vertical="center" wrapText="1"/>
    </xf>
    <xf numFmtId="0" fontId="124" fillId="0" borderId="0" xfId="0" applyNumberFormat="1" applyFont="1" applyAlignment="1">
      <alignment horizontal="center" vertical="center" wrapText="1"/>
    </xf>
    <xf numFmtId="41" fontId="0" fillId="0" borderId="0" xfId="0" applyNumberFormat="1">
      <alignment vertical="center"/>
    </xf>
    <xf numFmtId="0" fontId="149" fillId="0" borderId="44" xfId="0" applyFont="1" applyBorder="1" applyAlignment="1">
      <alignment horizontal="center" vertical="center" wrapText="1"/>
    </xf>
    <xf numFmtId="0" fontId="149" fillId="0" borderId="0" xfId="0" applyFont="1" applyAlignment="1">
      <alignment horizontal="center" vertical="center" wrapText="1"/>
    </xf>
    <xf numFmtId="0" fontId="152" fillId="0" borderId="0" xfId="0" applyFont="1" applyAlignment="1">
      <alignment horizontal="center" vertical="center" wrapText="1"/>
    </xf>
    <xf numFmtId="41" fontId="125" fillId="0" borderId="0" xfId="0" applyNumberFormat="1" applyFont="1" applyAlignment="1">
      <alignment horizontal="center" vertical="center"/>
    </xf>
    <xf numFmtId="41" fontId="6" fillId="0" borderId="0" xfId="0" applyNumberFormat="1" applyFont="1">
      <alignment vertical="center"/>
    </xf>
    <xf numFmtId="0" fontId="149" fillId="0" borderId="44" xfId="0" applyFont="1" applyBorder="1" applyAlignment="1">
      <alignment horizontal="right" vertical="center" wrapText="1"/>
    </xf>
    <xf numFmtId="0" fontId="127" fillId="0" borderId="0" xfId="0" applyFont="1" applyAlignment="1">
      <alignment horizontal="right" vertical="center" wrapText="1"/>
    </xf>
    <xf numFmtId="0" fontId="127" fillId="0" borderId="50" xfId="0" applyFont="1" applyBorder="1" applyAlignment="1">
      <alignment horizontal="right" vertical="center" wrapText="1"/>
    </xf>
    <xf numFmtId="0" fontId="126" fillId="0" borderId="0" xfId="211" applyNumberFormat="1" applyFont="1" applyBorder="1" applyAlignment="1">
      <alignment horizontal="center" vertical="center" wrapText="1"/>
    </xf>
    <xf numFmtId="0" fontId="122" fillId="0" borderId="0" xfId="0" applyFont="1">
      <alignment vertical="center"/>
    </xf>
    <xf numFmtId="0" fontId="156" fillId="0" borderId="0" xfId="0" applyFont="1">
      <alignment vertical="center"/>
    </xf>
    <xf numFmtId="0" fontId="107" fillId="0" borderId="0" xfId="0" applyFont="1">
      <alignment vertical="center"/>
    </xf>
    <xf numFmtId="0" fontId="94" fillId="0" borderId="0" xfId="0" applyFont="1">
      <alignment vertical="center"/>
    </xf>
    <xf numFmtId="0" fontId="99" fillId="0" borderId="33" xfId="0" applyFont="1" applyBorder="1" applyAlignment="1">
      <alignment horizontal="left" vertical="center" wrapText="1"/>
    </xf>
    <xf numFmtId="0" fontId="102" fillId="0" borderId="0" xfId="0" applyFont="1" applyBorder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0" fontId="102" fillId="0" borderId="16" xfId="0" applyFont="1" applyBorder="1" applyAlignment="1">
      <alignment horizontal="center" vertical="center" wrapText="1"/>
    </xf>
    <xf numFmtId="0" fontId="95" fillId="0" borderId="0" xfId="0" applyFont="1" applyAlignment="1">
      <alignment vertical="top" wrapText="1"/>
    </xf>
    <xf numFmtId="0" fontId="124" fillId="0" borderId="0" xfId="0" applyFont="1" applyAlignment="1">
      <alignment horizontal="right" vertical="center"/>
    </xf>
    <xf numFmtId="0" fontId="149" fillId="0" borderId="56" xfId="0" applyFont="1" applyBorder="1" applyAlignment="1">
      <alignment horizontal="right" vertical="center" wrapText="1"/>
    </xf>
    <xf numFmtId="0" fontId="157" fillId="0" borderId="0" xfId="0" applyFont="1">
      <alignment vertical="center"/>
    </xf>
    <xf numFmtId="0" fontId="127" fillId="0" borderId="39" xfId="0" applyFont="1" applyBorder="1" applyAlignment="1">
      <alignment horizontal="center" vertical="center" wrapText="1"/>
    </xf>
    <xf numFmtId="0" fontId="127" fillId="0" borderId="58" xfId="0" applyFont="1" applyBorder="1" applyAlignment="1">
      <alignment vertical="center" wrapText="1"/>
    </xf>
    <xf numFmtId="0" fontId="127" fillId="0" borderId="59" xfId="0" applyFont="1" applyBorder="1" applyAlignment="1">
      <alignment horizontal="center" vertical="center" wrapText="1"/>
    </xf>
    <xf numFmtId="0" fontId="127" fillId="0" borderId="25" xfId="0" applyFont="1" applyBorder="1" applyAlignment="1">
      <alignment vertical="center" wrapText="1"/>
    </xf>
    <xf numFmtId="0" fontId="127" fillId="0" borderId="60" xfId="0" applyFont="1" applyBorder="1" applyAlignment="1">
      <alignment horizontal="center" vertical="center" wrapText="1"/>
    </xf>
    <xf numFmtId="0" fontId="158" fillId="0" borderId="0" xfId="0" applyFont="1" applyAlignment="1">
      <alignment horizontal="center" vertical="center"/>
    </xf>
    <xf numFmtId="0" fontId="158" fillId="0" borderId="0" xfId="0" applyFont="1">
      <alignment vertical="center"/>
    </xf>
    <xf numFmtId="0" fontId="146" fillId="0" borderId="0" xfId="0" applyFont="1" applyAlignment="1">
      <alignment vertical="top" wrapText="1"/>
    </xf>
    <xf numFmtId="0" fontId="127" fillId="0" borderId="0" xfId="0" applyFont="1" applyBorder="1" applyAlignment="1">
      <alignment horizontal="justify" vertical="top" wrapText="1"/>
    </xf>
    <xf numFmtId="0" fontId="127" fillId="0" borderId="0" xfId="0" applyFont="1" applyAlignment="1">
      <alignment horizontal="left" vertical="top" wrapText="1"/>
    </xf>
    <xf numFmtId="0" fontId="127" fillId="0" borderId="0" xfId="0" applyFont="1" applyAlignment="1">
      <alignment vertical="top" wrapText="1"/>
    </xf>
    <xf numFmtId="0" fontId="130" fillId="0" borderId="61" xfId="328" applyFont="1" applyFill="1" applyBorder="1" applyAlignment="1">
      <alignment horizontal="center" vertical="center" wrapText="1"/>
    </xf>
    <xf numFmtId="0" fontId="130" fillId="0" borderId="22" xfId="328" applyFont="1" applyFill="1" applyBorder="1" applyAlignment="1">
      <alignment vertical="center"/>
    </xf>
    <xf numFmtId="0" fontId="130" fillId="0" borderId="0" xfId="328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109" fillId="0" borderId="0" xfId="0" applyFont="1">
      <alignment vertical="center"/>
    </xf>
    <xf numFmtId="0" fontId="130" fillId="0" borderId="0" xfId="311" applyFont="1" applyAlignment="1">
      <alignment vertical="center"/>
    </xf>
    <xf numFmtId="0" fontId="130" fillId="0" borderId="0" xfId="311" applyFont="1" applyAlignment="1">
      <alignment horizontal="right" vertical="center"/>
    </xf>
    <xf numFmtId="0" fontId="130" fillId="0" borderId="47" xfId="311" applyFont="1" applyBorder="1" applyAlignment="1">
      <alignment horizontal="center" vertical="center" wrapText="1"/>
    </xf>
    <xf numFmtId="0" fontId="130" fillId="0" borderId="8" xfId="311" applyFont="1" applyBorder="1" applyAlignment="1">
      <alignment horizontal="center" vertical="center" wrapText="1"/>
    </xf>
    <xf numFmtId="0" fontId="130" fillId="0" borderId="62" xfId="311" applyFont="1" applyBorder="1" applyAlignment="1">
      <alignment horizontal="center" vertical="center" wrapText="1"/>
    </xf>
    <xf numFmtId="0" fontId="148" fillId="0" borderId="0" xfId="311" applyFont="1" applyBorder="1" applyAlignment="1"/>
    <xf numFmtId="0" fontId="148" fillId="0" borderId="0" xfId="311" applyFont="1" applyAlignment="1"/>
    <xf numFmtId="0" fontId="148" fillId="0" borderId="0" xfId="0" applyFont="1" applyFill="1" applyAlignment="1">
      <alignment horizontal="right"/>
    </xf>
    <xf numFmtId="0" fontId="110" fillId="0" borderId="0" xfId="0" applyFont="1" applyAlignment="1"/>
    <xf numFmtId="0" fontId="130" fillId="0" borderId="0" xfId="311" applyFont="1" applyBorder="1" applyAlignment="1">
      <alignment horizontal="left" vertical="center"/>
    </xf>
    <xf numFmtId="0" fontId="130" fillId="0" borderId="0" xfId="311" applyFont="1" applyBorder="1" applyAlignment="1">
      <alignment vertical="center"/>
    </xf>
    <xf numFmtId="0" fontId="130" fillId="0" borderId="0" xfId="311" applyFont="1" applyFill="1" applyAlignment="1">
      <alignment vertical="center"/>
    </xf>
    <xf numFmtId="0" fontId="6" fillId="0" borderId="0" xfId="0" applyFont="1" applyAlignment="1">
      <alignment vertical="center"/>
    </xf>
    <xf numFmtId="0" fontId="35" fillId="0" borderId="0" xfId="311" applyFont="1" applyBorder="1" applyAlignment="1">
      <alignment horizontal="left" vertical="center"/>
    </xf>
    <xf numFmtId="0" fontId="35" fillId="0" borderId="0" xfId="311" applyFont="1" applyBorder="1" applyAlignment="1">
      <alignment vertical="center"/>
    </xf>
    <xf numFmtId="0" fontId="35" fillId="0" borderId="0" xfId="311" applyFont="1" applyFill="1" applyAlignment="1">
      <alignment vertical="center"/>
    </xf>
    <xf numFmtId="0" fontId="35" fillId="0" borderId="0" xfId="311" applyFont="1" applyAlignment="1">
      <alignment vertical="center"/>
    </xf>
    <xf numFmtId="0" fontId="110" fillId="0" borderId="0" xfId="0" applyFont="1" applyFill="1" applyAlignment="1">
      <alignment horizontal="right" vertical="center"/>
    </xf>
    <xf numFmtId="0" fontId="127" fillId="0" borderId="19" xfId="0" applyFont="1" applyBorder="1" applyAlignment="1">
      <alignment horizontal="center" vertical="center" wrapText="1" shrinkToFit="1"/>
    </xf>
    <xf numFmtId="0" fontId="124" fillId="0" borderId="31" xfId="0" applyFont="1" applyFill="1" applyBorder="1" applyAlignment="1">
      <alignment horizontal="center" vertical="center" shrinkToFit="1"/>
    </xf>
    <xf numFmtId="0" fontId="124" fillId="0" borderId="8" xfId="0" applyFont="1" applyBorder="1" applyAlignment="1">
      <alignment horizontal="center" vertical="center" wrapText="1"/>
    </xf>
    <xf numFmtId="0" fontId="124" fillId="0" borderId="63" xfId="0" applyFont="1" applyBorder="1" applyAlignment="1">
      <alignment horizontal="center" vertical="center" wrapText="1"/>
    </xf>
    <xf numFmtId="0" fontId="124" fillId="0" borderId="25" xfId="0" applyFont="1" applyBorder="1" applyAlignment="1">
      <alignment horizontal="center" vertical="center" wrapText="1"/>
    </xf>
    <xf numFmtId="0" fontId="124" fillId="0" borderId="64" xfId="0" applyFont="1" applyBorder="1" applyAlignment="1">
      <alignment horizontal="center" vertical="center" wrapText="1"/>
    </xf>
    <xf numFmtId="0" fontId="124" fillId="0" borderId="65" xfId="0" applyFont="1" applyBorder="1" applyAlignment="1">
      <alignment horizontal="center" vertical="center" wrapText="1"/>
    </xf>
    <xf numFmtId="0" fontId="124" fillId="0" borderId="51" xfId="0" applyFont="1" applyBorder="1" applyAlignment="1">
      <alignment horizontal="right" vertical="center" wrapText="1"/>
    </xf>
    <xf numFmtId="0" fontId="142" fillId="0" borderId="0" xfId="211" applyNumberFormat="1" applyFont="1" applyBorder="1" applyAlignment="1">
      <alignment horizontal="center" vertical="center" wrapText="1"/>
    </xf>
    <xf numFmtId="0" fontId="124" fillId="0" borderId="16" xfId="0" applyFont="1" applyBorder="1" applyAlignment="1">
      <alignment horizontal="justify" vertical="center" wrapText="1"/>
    </xf>
    <xf numFmtId="0" fontId="130" fillId="0" borderId="0" xfId="0" applyFont="1">
      <alignment vertical="center"/>
    </xf>
    <xf numFmtId="177" fontId="124" fillId="0" borderId="21" xfId="0" applyNumberFormat="1" applyFont="1" applyFill="1" applyBorder="1" applyAlignment="1">
      <alignment horizontal="center" vertical="center" wrapText="1"/>
    </xf>
    <xf numFmtId="0" fontId="159" fillId="0" borderId="25" xfId="0" applyFont="1" applyBorder="1" applyAlignment="1">
      <alignment horizontal="center" vertical="center" wrapText="1"/>
    </xf>
    <xf numFmtId="0" fontId="159" fillId="0" borderId="19" xfId="0" applyFont="1" applyBorder="1" applyAlignment="1">
      <alignment horizontal="center" vertical="center" wrapText="1"/>
    </xf>
    <xf numFmtId="0" fontId="130" fillId="0" borderId="10" xfId="328" applyFont="1" applyFill="1" applyBorder="1"/>
    <xf numFmtId="0" fontId="130" fillId="0" borderId="0" xfId="0" applyFont="1">
      <alignment vertical="center"/>
    </xf>
    <xf numFmtId="0" fontId="126" fillId="0" borderId="35" xfId="0" applyFont="1" applyFill="1" applyBorder="1" applyAlignment="1">
      <alignment horizontal="center" vertical="center" wrapText="1"/>
    </xf>
    <xf numFmtId="0" fontId="150" fillId="0" borderId="50" xfId="0" applyFont="1" applyFill="1" applyBorder="1" applyAlignment="1">
      <alignment horizontal="center" vertical="center" wrapText="1"/>
    </xf>
    <xf numFmtId="0" fontId="124" fillId="0" borderId="16" xfId="0" applyFont="1" applyBorder="1" applyAlignment="1">
      <alignment horizontal="right" vertical="center" wrapText="1"/>
    </xf>
    <xf numFmtId="0" fontId="130" fillId="0" borderId="0" xfId="0" applyFont="1" applyFill="1" applyBorder="1" applyAlignment="1">
      <alignment vertical="center"/>
    </xf>
    <xf numFmtId="0" fontId="125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30" fillId="0" borderId="0" xfId="328" applyFont="1" applyFill="1" applyAlignment="1">
      <alignment horizontal="left" vertical="center"/>
    </xf>
    <xf numFmtId="178" fontId="126" fillId="0" borderId="0" xfId="0" applyNumberFormat="1" applyFont="1" applyAlignment="1">
      <alignment horizontal="center" vertical="center" wrapText="1"/>
    </xf>
    <xf numFmtId="0" fontId="142" fillId="0" borderId="35" xfId="0" applyFont="1" applyBorder="1" applyAlignment="1">
      <alignment horizontal="center" vertical="center" wrapText="1"/>
    </xf>
    <xf numFmtId="0" fontId="146" fillId="0" borderId="31" xfId="0" applyFont="1" applyBorder="1" applyAlignment="1">
      <alignment horizontal="center" vertical="center" wrapText="1"/>
    </xf>
    <xf numFmtId="0" fontId="127" fillId="0" borderId="54" xfId="0" applyFont="1" applyBorder="1" applyAlignment="1">
      <alignment horizontal="center" vertical="center" wrapText="1"/>
    </xf>
    <xf numFmtId="178" fontId="130" fillId="0" borderId="0" xfId="211" applyNumberFormat="1" applyFont="1" applyFill="1" applyAlignment="1">
      <alignment horizontal="center" vertical="center"/>
    </xf>
    <xf numFmtId="197" fontId="130" fillId="0" borderId="0" xfId="0" applyNumberFormat="1" applyFont="1" applyAlignment="1">
      <alignment horizontal="center" vertical="center"/>
    </xf>
    <xf numFmtId="197" fontId="130" fillId="0" borderId="22" xfId="0" applyNumberFormat="1" applyFont="1" applyBorder="1" applyAlignment="1">
      <alignment horizontal="center" vertical="center"/>
    </xf>
    <xf numFmtId="0" fontId="126" fillId="0" borderId="66" xfId="0" applyFont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26" fillId="0" borderId="35" xfId="0" applyFont="1" applyBorder="1" applyAlignment="1">
      <alignment horizontal="center" vertical="center" wrapText="1"/>
    </xf>
    <xf numFmtId="0" fontId="126" fillId="0" borderId="16" xfId="0" applyFont="1" applyBorder="1" applyAlignment="1">
      <alignment horizontal="right" vertical="center" wrapText="1"/>
    </xf>
    <xf numFmtId="0" fontId="138" fillId="0" borderId="31" xfId="0" applyFont="1" applyBorder="1" applyAlignment="1">
      <alignment horizontal="center" vertical="center" wrapText="1"/>
    </xf>
    <xf numFmtId="0" fontId="126" fillId="0" borderId="36" xfId="0" applyFont="1" applyBorder="1" applyAlignment="1">
      <alignment horizontal="center" vertical="center" wrapText="1"/>
    </xf>
    <xf numFmtId="0" fontId="126" fillId="0" borderId="57" xfId="0" applyFont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38" fillId="0" borderId="67" xfId="0" applyFont="1" applyBorder="1" applyAlignment="1">
      <alignment horizontal="center" vertical="center" wrapText="1"/>
    </xf>
    <xf numFmtId="0" fontId="127" fillId="0" borderId="21" xfId="0" applyFont="1" applyBorder="1" applyAlignment="1">
      <alignment horizontal="center" vertical="center" wrapText="1"/>
    </xf>
    <xf numFmtId="0" fontId="127" fillId="0" borderId="26" xfId="0" applyFont="1" applyBorder="1" applyAlignment="1">
      <alignment horizontal="center" vertical="center" wrapText="1"/>
    </xf>
    <xf numFmtId="0" fontId="138" fillId="0" borderId="57" xfId="0" applyFont="1" applyBorder="1" applyAlignment="1">
      <alignment horizontal="center" vertical="center" wrapText="1"/>
    </xf>
    <xf numFmtId="0" fontId="138" fillId="0" borderId="26" xfId="0" applyFont="1" applyBorder="1" applyAlignment="1">
      <alignment horizontal="center" vertical="center" wrapText="1"/>
    </xf>
    <xf numFmtId="0" fontId="124" fillId="0" borderId="44" xfId="0" applyFont="1" applyBorder="1" applyAlignment="1">
      <alignment horizontal="center" vertical="center" wrapText="1"/>
    </xf>
    <xf numFmtId="0" fontId="139" fillId="0" borderId="52" xfId="0" applyFont="1" applyBorder="1" applyAlignment="1">
      <alignment horizontal="justify" vertical="top" wrapText="1"/>
    </xf>
    <xf numFmtId="0" fontId="126" fillId="0" borderId="0" xfId="0" applyFont="1" applyAlignment="1">
      <alignment horizontal="right" vertical="center"/>
    </xf>
    <xf numFmtId="0" fontId="126" fillId="0" borderId="0" xfId="0" applyFont="1" applyAlignment="1">
      <alignment horizontal="right" vertical="top" wrapText="1"/>
    </xf>
    <xf numFmtId="0" fontId="124" fillId="0" borderId="16" xfId="0" applyFont="1" applyBorder="1" applyAlignment="1">
      <alignment horizontal="justify" vertical="center" wrapText="1"/>
    </xf>
    <xf numFmtId="0" fontId="126" fillId="0" borderId="16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7" fillId="0" borderId="44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27" fillId="0" borderId="63" xfId="0" applyFont="1" applyBorder="1" applyAlignment="1">
      <alignment horizontal="center" vertical="center" wrapText="1"/>
    </xf>
    <xf numFmtId="0" fontId="126" fillId="0" borderId="63" xfId="0" applyFont="1" applyBorder="1" applyAlignment="1">
      <alignment horizontal="center" vertical="center" wrapText="1"/>
    </xf>
    <xf numFmtId="0" fontId="126" fillId="0" borderId="31" xfId="0" applyFont="1" applyBorder="1" applyAlignment="1">
      <alignment horizontal="center" vertical="center" wrapText="1"/>
    </xf>
    <xf numFmtId="0" fontId="126" fillId="0" borderId="68" xfId="0" applyFont="1" applyBorder="1" applyAlignment="1">
      <alignment horizontal="center" vertical="center" wrapText="1"/>
    </xf>
    <xf numFmtId="0" fontId="131" fillId="0" borderId="17" xfId="0" applyFont="1" applyBorder="1" applyAlignment="1">
      <alignment horizontal="center" vertical="center" wrapText="1"/>
    </xf>
    <xf numFmtId="0" fontId="138" fillId="0" borderId="25" xfId="0" applyFont="1" applyBorder="1" applyAlignment="1">
      <alignment horizontal="center" vertical="center" wrapText="1"/>
    </xf>
    <xf numFmtId="0" fontId="130" fillId="0" borderId="0" xfId="0" applyFont="1" applyAlignment="1">
      <alignment horizontal="center" vertical="center"/>
    </xf>
    <xf numFmtId="0" fontId="151" fillId="0" borderId="16" xfId="0" applyFont="1" applyBorder="1" applyAlignment="1">
      <alignment horizontal="justify" vertical="center" wrapText="1"/>
    </xf>
    <xf numFmtId="0" fontId="126" fillId="0" borderId="46" xfId="0" applyFont="1" applyBorder="1" applyAlignment="1">
      <alignment horizontal="center" vertical="center" wrapText="1"/>
    </xf>
    <xf numFmtId="0" fontId="139" fillId="0" borderId="0" xfId="0" applyFont="1" applyBorder="1" applyAlignment="1">
      <alignment horizontal="justify" vertical="top" wrapText="1"/>
    </xf>
    <xf numFmtId="0" fontId="124" fillId="0" borderId="0" xfId="0" applyFont="1" applyAlignment="1">
      <alignment horizontal="left" vertical="top" wrapText="1"/>
    </xf>
    <xf numFmtId="0" fontId="128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50" xfId="0" applyFont="1" applyBorder="1" applyAlignment="1">
      <alignment horizontal="center" vertical="center" wrapText="1"/>
    </xf>
    <xf numFmtId="0" fontId="127" fillId="0" borderId="66" xfId="0" applyFont="1" applyBorder="1" applyAlignment="1">
      <alignment horizontal="center" vertical="center" wrapText="1"/>
    </xf>
    <xf numFmtId="0" fontId="127" fillId="0" borderId="35" xfId="0" applyFont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 wrapText="1"/>
    </xf>
    <xf numFmtId="0" fontId="127" fillId="0" borderId="31" xfId="0" applyFont="1" applyBorder="1" applyAlignment="1">
      <alignment horizontal="center" vertical="center" wrapText="1"/>
    </xf>
    <xf numFmtId="0" fontId="146" fillId="0" borderId="0" xfId="0" applyFont="1" applyBorder="1" applyAlignment="1">
      <alignment horizontal="center" vertical="center"/>
    </xf>
    <xf numFmtId="0" fontId="126" fillId="0" borderId="17" xfId="0" applyFont="1" applyBorder="1" applyAlignment="1">
      <alignment horizontal="center" vertical="center" wrapText="1"/>
    </xf>
    <xf numFmtId="0" fontId="126" fillId="0" borderId="26" xfId="0" applyFont="1" applyBorder="1" applyAlignment="1">
      <alignment horizontal="center" vertical="center" wrapText="1"/>
    </xf>
    <xf numFmtId="0" fontId="126" fillId="0" borderId="25" xfId="0" applyFont="1" applyBorder="1" applyAlignment="1">
      <alignment horizontal="center" vertical="center" wrapText="1"/>
    </xf>
    <xf numFmtId="0" fontId="142" fillId="0" borderId="16" xfId="0" applyFont="1" applyBorder="1" applyAlignment="1">
      <alignment horizontal="justify" vertical="center" wrapText="1"/>
    </xf>
    <xf numFmtId="0" fontId="126" fillId="0" borderId="19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right" vertical="center" wrapText="1"/>
    </xf>
    <xf numFmtId="0" fontId="124" fillId="0" borderId="10" xfId="0" applyFont="1" applyBorder="1" applyAlignment="1">
      <alignment horizontal="right" vertical="center" wrapText="1"/>
    </xf>
    <xf numFmtId="0" fontId="124" fillId="0" borderId="66" xfId="0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0" fontId="124" fillId="0" borderId="17" xfId="0" applyFont="1" applyBorder="1" applyAlignment="1">
      <alignment horizontal="center" vertical="center" wrapText="1"/>
    </xf>
    <xf numFmtId="0" fontId="124" fillId="0" borderId="50" xfId="0" applyFont="1" applyBorder="1" applyAlignment="1">
      <alignment horizontal="center" vertical="center" wrapText="1"/>
    </xf>
    <xf numFmtId="0" fontId="127" fillId="0" borderId="58" xfId="0" applyFont="1" applyBorder="1" applyAlignment="1">
      <alignment horizontal="center" vertical="center" wrapText="1"/>
    </xf>
    <xf numFmtId="0" fontId="124" fillId="0" borderId="53" xfId="0" applyFont="1" applyBorder="1" applyAlignment="1">
      <alignment horizontal="center" vertical="center" wrapText="1"/>
    </xf>
    <xf numFmtId="0" fontId="124" fillId="0" borderId="4" xfId="0" applyFont="1" applyBorder="1" applyAlignment="1">
      <alignment horizontal="center" vertical="center" wrapText="1"/>
    </xf>
    <xf numFmtId="0" fontId="128" fillId="0" borderId="0" xfId="0" applyFont="1" applyAlignment="1">
      <alignment horizontal="center" vertical="center" wrapText="1"/>
    </xf>
    <xf numFmtId="0" fontId="124" fillId="0" borderId="62" xfId="0" applyFont="1" applyBorder="1" applyAlignment="1">
      <alignment horizontal="center" vertical="center" wrapText="1"/>
    </xf>
    <xf numFmtId="0" fontId="130" fillId="0" borderId="0" xfId="0" applyFont="1" applyAlignment="1">
      <alignment horizontal="right" vertical="center"/>
    </xf>
    <xf numFmtId="0" fontId="129" fillId="0" borderId="0" xfId="0" applyFont="1" applyBorder="1" applyAlignment="1">
      <alignment horizontal="center" vertical="center" wrapText="1"/>
    </xf>
    <xf numFmtId="0" fontId="128" fillId="0" borderId="0" xfId="0" applyFont="1" applyBorder="1" applyAlignment="1">
      <alignment horizontal="center" vertical="center" wrapText="1"/>
    </xf>
    <xf numFmtId="0" fontId="131" fillId="0" borderId="0" xfId="0" applyFont="1" applyBorder="1" applyAlignment="1">
      <alignment horizontal="center" vertical="center" wrapText="1"/>
    </xf>
    <xf numFmtId="0" fontId="131" fillId="0" borderId="34" xfId="0" applyFont="1" applyBorder="1" applyAlignment="1">
      <alignment horizontal="center" vertical="center" wrapText="1"/>
    </xf>
    <xf numFmtId="0" fontId="131" fillId="0" borderId="50" xfId="0" applyFont="1" applyBorder="1" applyAlignment="1">
      <alignment horizontal="center" vertical="center" wrapText="1"/>
    </xf>
    <xf numFmtId="0" fontId="129" fillId="0" borderId="0" xfId="0" applyFont="1" applyAlignment="1">
      <alignment horizontal="center" vertical="center" wrapText="1"/>
    </xf>
    <xf numFmtId="0" fontId="146" fillId="0" borderId="0" xfId="0" applyFont="1" applyBorder="1" applyAlignment="1">
      <alignment horizontal="center" vertical="center" wrapText="1"/>
    </xf>
    <xf numFmtId="0" fontId="131" fillId="0" borderId="20" xfId="0" applyFont="1" applyBorder="1" applyAlignment="1">
      <alignment horizontal="center" vertical="center" wrapText="1"/>
    </xf>
    <xf numFmtId="0" fontId="131" fillId="0" borderId="24" xfId="0" applyFont="1" applyBorder="1" applyAlignment="1">
      <alignment horizontal="center" vertical="center" wrapText="1"/>
    </xf>
    <xf numFmtId="0" fontId="125" fillId="0" borderId="0" xfId="0" applyFont="1" applyBorder="1" applyAlignment="1">
      <alignment horizontal="center" vertical="center" wrapText="1"/>
    </xf>
    <xf numFmtId="0" fontId="131" fillId="0" borderId="25" xfId="0" applyFont="1" applyBorder="1" applyAlignment="1">
      <alignment horizontal="center" vertical="center" wrapText="1"/>
    </xf>
    <xf numFmtId="0" fontId="126" fillId="0" borderId="16" xfId="0" applyFont="1" applyBorder="1" applyAlignment="1">
      <alignment horizontal="justify" vertical="center" wrapText="1"/>
    </xf>
    <xf numFmtId="0" fontId="124" fillId="0" borderId="16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justify" vertical="center" wrapText="1"/>
    </xf>
    <xf numFmtId="0" fontId="126" fillId="0" borderId="69" xfId="0" applyFont="1" applyBorder="1" applyAlignment="1">
      <alignment horizontal="center" vertical="center" wrapText="1"/>
    </xf>
    <xf numFmtId="0" fontId="126" fillId="0" borderId="20" xfId="0" applyFont="1" applyBorder="1" applyAlignment="1">
      <alignment horizontal="center" vertical="center" wrapText="1"/>
    </xf>
    <xf numFmtId="0" fontId="130" fillId="0" borderId="37" xfId="0" applyFont="1" applyBorder="1" applyAlignment="1">
      <alignment horizontal="center" vertical="center"/>
    </xf>
    <xf numFmtId="0" fontId="126" fillId="0" borderId="58" xfId="0" applyFont="1" applyBorder="1" applyAlignment="1">
      <alignment horizontal="center" vertical="center" wrapText="1"/>
    </xf>
    <xf numFmtId="0" fontId="126" fillId="0" borderId="49" xfId="0" applyFont="1" applyBorder="1" applyAlignment="1">
      <alignment horizontal="center" vertical="center" wrapText="1"/>
    </xf>
    <xf numFmtId="0" fontId="127" fillId="0" borderId="19" xfId="0" applyFont="1" applyBorder="1" applyAlignment="1">
      <alignment horizontal="center" vertical="center" wrapText="1"/>
    </xf>
    <xf numFmtId="0" fontId="124" fillId="0" borderId="49" xfId="0" applyFont="1" applyBorder="1" applyAlignment="1">
      <alignment horizontal="center" vertical="center" wrapText="1"/>
    </xf>
    <xf numFmtId="0" fontId="132" fillId="0" borderId="58" xfId="0" applyFont="1" applyBorder="1" applyAlignment="1">
      <alignment horizontal="center" vertical="center" wrapText="1"/>
    </xf>
    <xf numFmtId="0" fontId="132" fillId="0" borderId="57" xfId="0" applyFont="1" applyBorder="1" applyAlignment="1">
      <alignment horizontal="center" vertical="center" wrapText="1"/>
    </xf>
    <xf numFmtId="0" fontId="132" fillId="0" borderId="19" xfId="0" applyFont="1" applyBorder="1" applyAlignment="1">
      <alignment horizontal="center" vertical="center" wrapText="1"/>
    </xf>
    <xf numFmtId="0" fontId="138" fillId="0" borderId="44" xfId="0" applyFont="1" applyFill="1" applyBorder="1" applyAlignment="1">
      <alignment horizontal="center" vertical="center" wrapText="1"/>
    </xf>
    <xf numFmtId="0" fontId="138" fillId="0" borderId="19" xfId="0" applyFont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/>
    </xf>
    <xf numFmtId="0" fontId="149" fillId="0" borderId="16" xfId="0" applyFont="1" applyBorder="1" applyAlignment="1">
      <alignment horizontal="center" vertical="center" wrapText="1"/>
    </xf>
    <xf numFmtId="0" fontId="124" fillId="0" borderId="18" xfId="0" applyFont="1" applyBorder="1" applyAlignment="1">
      <alignment horizontal="center" vertical="center" wrapText="1"/>
    </xf>
    <xf numFmtId="0" fontId="124" fillId="0" borderId="57" xfId="0" applyFont="1" applyBorder="1" applyAlignment="1">
      <alignment horizontal="center" vertical="center" wrapText="1"/>
    </xf>
    <xf numFmtId="41" fontId="130" fillId="0" borderId="0" xfId="0" applyNumberFormat="1" applyFont="1" applyAlignment="1">
      <alignment horizontal="center" vertical="center"/>
    </xf>
    <xf numFmtId="0" fontId="130" fillId="0" borderId="8" xfId="0" applyFont="1" applyFill="1" applyBorder="1" applyAlignment="1">
      <alignment horizontal="center" vertical="center" wrapText="1"/>
    </xf>
    <xf numFmtId="0" fontId="130" fillId="0" borderId="20" xfId="0" applyFont="1" applyFill="1" applyBorder="1" applyAlignment="1">
      <alignment horizontal="center" vertical="center" wrapText="1"/>
    </xf>
    <xf numFmtId="0" fontId="130" fillId="0" borderId="24" xfId="0" applyFont="1" applyFill="1" applyBorder="1" applyAlignment="1">
      <alignment horizontal="center" vertical="center" wrapText="1"/>
    </xf>
    <xf numFmtId="0" fontId="130" fillId="0" borderId="22" xfId="0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30" fillId="0" borderId="0" xfId="0" applyFont="1">
      <alignment vertical="center"/>
    </xf>
    <xf numFmtId="0" fontId="149" fillId="0" borderId="16" xfId="0" applyFont="1" applyBorder="1" applyAlignment="1">
      <alignment horizontal="right" vertical="center" wrapText="1"/>
    </xf>
    <xf numFmtId="0" fontId="158" fillId="0" borderId="0" xfId="0" applyFont="1" applyBorder="1" applyAlignment="1">
      <alignment horizontal="justify" vertical="top" wrapText="1"/>
    </xf>
    <xf numFmtId="0" fontId="127" fillId="0" borderId="0" xfId="0" applyFont="1" applyFill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26" fillId="0" borderId="57" xfId="0" applyFont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6" fillId="0" borderId="24" xfId="0" applyFont="1" applyBorder="1" applyAlignment="1">
      <alignment horizontal="center" vertical="center" wrapText="1"/>
    </xf>
    <xf numFmtId="0" fontId="126" fillId="0" borderId="53" xfId="0" applyFont="1" applyBorder="1" applyAlignment="1">
      <alignment horizontal="center" vertical="center" wrapText="1"/>
    </xf>
    <xf numFmtId="0" fontId="136" fillId="0" borderId="35" xfId="0" applyFont="1" applyBorder="1" applyAlignment="1">
      <alignment horizontal="center" vertical="center" wrapText="1"/>
    </xf>
    <xf numFmtId="176" fontId="128" fillId="0" borderId="0" xfId="0" applyNumberFormat="1" applyFont="1" applyBorder="1" applyAlignment="1">
      <alignment horizontal="center" vertical="center" wrapText="1"/>
    </xf>
    <xf numFmtId="0" fontId="160" fillId="0" borderId="0" xfId="0" applyFont="1" applyFill="1">
      <alignment vertical="center"/>
    </xf>
    <xf numFmtId="0" fontId="160" fillId="0" borderId="0" xfId="0" applyFont="1" applyFill="1" applyBorder="1">
      <alignment vertical="center"/>
    </xf>
    <xf numFmtId="0" fontId="139" fillId="0" borderId="52" xfId="0" applyFont="1" applyBorder="1" applyAlignment="1">
      <alignment horizontal="justify" vertical="top" wrapText="1"/>
    </xf>
    <xf numFmtId="0" fontId="126" fillId="0" borderId="0" xfId="0" applyFont="1" applyAlignment="1">
      <alignment horizontal="right" vertical="center"/>
    </xf>
    <xf numFmtId="0" fontId="124" fillId="0" borderId="16" xfId="0" applyFont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26" fillId="0" borderId="35" xfId="0" applyFont="1" applyBorder="1" applyAlignment="1">
      <alignment horizontal="center" vertical="center" wrapText="1"/>
    </xf>
    <xf numFmtId="0" fontId="126" fillId="0" borderId="66" xfId="0" applyFont="1" applyBorder="1" applyAlignment="1">
      <alignment horizontal="center" vertical="center" wrapText="1"/>
    </xf>
    <xf numFmtId="0" fontId="127" fillId="0" borderId="44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left" vertical="center" wrapText="1"/>
    </xf>
    <xf numFmtId="0" fontId="127" fillId="0" borderId="35" xfId="0" applyFont="1" applyBorder="1" applyAlignment="1">
      <alignment horizontal="center" vertical="center" wrapText="1"/>
    </xf>
    <xf numFmtId="0" fontId="126" fillId="0" borderId="0" xfId="0" applyFont="1" applyAlignment="1">
      <alignment horizontal="justify" vertical="top" wrapText="1"/>
    </xf>
    <xf numFmtId="0" fontId="149" fillId="0" borderId="16" xfId="0" applyFont="1" applyBorder="1" applyAlignment="1">
      <alignment horizontal="right" vertical="center" wrapText="1"/>
    </xf>
    <xf numFmtId="0" fontId="127" fillId="0" borderId="49" xfId="0" applyFont="1" applyFill="1" applyBorder="1" applyAlignment="1">
      <alignment horizontal="center" vertical="center" wrapText="1"/>
    </xf>
    <xf numFmtId="176" fontId="160" fillId="0" borderId="0" xfId="0" applyNumberFormat="1" applyFont="1">
      <alignment vertical="center"/>
    </xf>
    <xf numFmtId="0" fontId="138" fillId="0" borderId="31" xfId="0" applyFont="1" applyFill="1" applyBorder="1" applyAlignment="1">
      <alignment horizontal="center" vertical="center" shrinkToFit="1"/>
    </xf>
    <xf numFmtId="3" fontId="6" fillId="0" borderId="0" xfId="0" applyNumberFormat="1" applyFont="1">
      <alignment vertical="center"/>
    </xf>
    <xf numFmtId="3" fontId="161" fillId="0" borderId="0" xfId="0" applyNumberFormat="1" applyFont="1">
      <alignment vertical="center"/>
    </xf>
    <xf numFmtId="0" fontId="126" fillId="0" borderId="21" xfId="0" applyFont="1" applyBorder="1" applyAlignment="1">
      <alignment horizontal="center" vertical="center" wrapText="1"/>
    </xf>
    <xf numFmtId="0" fontId="162" fillId="0" borderId="0" xfId="0" applyFont="1">
      <alignment vertical="center"/>
    </xf>
    <xf numFmtId="0" fontId="130" fillId="0" borderId="0" xfId="0" applyFont="1">
      <alignment vertical="center"/>
    </xf>
    <xf numFmtId="0" fontId="130" fillId="0" borderId="0" xfId="0" applyFont="1">
      <alignment vertical="center"/>
    </xf>
    <xf numFmtId="0" fontId="124" fillId="0" borderId="0" xfId="0" applyFont="1" applyAlignment="1">
      <alignment vertical="center"/>
    </xf>
    <xf numFmtId="0" fontId="16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176" fontId="162" fillId="0" borderId="0" xfId="0" applyNumberFormat="1" applyFont="1">
      <alignment vertical="center"/>
    </xf>
    <xf numFmtId="3" fontId="148" fillId="0" borderId="0" xfId="311" applyNumberFormat="1" applyFont="1" applyBorder="1" applyAlignment="1">
      <alignment horizontal="center" vertical="center" wrapText="1"/>
    </xf>
    <xf numFmtId="0" fontId="125" fillId="0" borderId="23" xfId="0" applyFont="1" applyBorder="1" applyAlignment="1">
      <alignment horizontal="center" vertical="center"/>
    </xf>
    <xf numFmtId="0" fontId="125" fillId="0" borderId="27" xfId="0" applyFont="1" applyBorder="1" applyAlignment="1">
      <alignment horizontal="center" vertical="center"/>
    </xf>
    <xf numFmtId="0" fontId="142" fillId="0" borderId="16" xfId="0" applyFont="1" applyBorder="1" applyAlignment="1">
      <alignment horizontal="right" vertical="center" wrapText="1"/>
    </xf>
    <xf numFmtId="0" fontId="142" fillId="0" borderId="0" xfId="0" applyFont="1" applyAlignment="1">
      <alignment horizontal="left" vertical="top" wrapText="1"/>
    </xf>
    <xf numFmtId="0" fontId="113" fillId="0" borderId="0" xfId="0" applyFont="1" applyAlignment="1">
      <alignment horizontal="left" vertical="center"/>
    </xf>
    <xf numFmtId="0" fontId="130" fillId="0" borderId="16" xfId="0" applyFont="1" applyBorder="1" applyAlignment="1">
      <alignment vertical="center" wrapText="1"/>
    </xf>
    <xf numFmtId="0" fontId="130" fillId="0" borderId="0" xfId="0" applyFont="1" applyBorder="1" applyAlignment="1">
      <alignment vertical="center" wrapText="1"/>
    </xf>
    <xf numFmtId="0" fontId="142" fillId="0" borderId="17" xfId="0" applyFont="1" applyBorder="1" applyAlignment="1">
      <alignment horizontal="center" vertical="center" wrapText="1"/>
    </xf>
    <xf numFmtId="0" fontId="142" fillId="0" borderId="18" xfId="0" applyFont="1" applyBorder="1" applyAlignment="1">
      <alignment horizontal="center" vertical="center" wrapText="1"/>
    </xf>
    <xf numFmtId="0" fontId="146" fillId="0" borderId="25" xfId="0" applyFont="1" applyBorder="1" applyAlignment="1">
      <alignment horizontal="center" vertical="center" wrapText="1"/>
    </xf>
    <xf numFmtId="0" fontId="146" fillId="0" borderId="26" xfId="0" applyFont="1" applyBorder="1" applyAlignment="1">
      <alignment horizontal="center" vertical="center" wrapText="1"/>
    </xf>
    <xf numFmtId="0" fontId="146" fillId="0" borderId="19" xfId="0" applyFont="1" applyBorder="1" applyAlignment="1">
      <alignment horizontal="center" vertical="center" wrapText="1"/>
    </xf>
    <xf numFmtId="0" fontId="142" fillId="0" borderId="20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0" fontId="130" fillId="0" borderId="21" xfId="0" applyFont="1" applyBorder="1" applyAlignment="1">
      <alignment horizontal="center" vertical="center" wrapText="1"/>
    </xf>
    <xf numFmtId="176" fontId="142" fillId="0" borderId="0" xfId="0" applyNumberFormat="1" applyFont="1" applyFill="1" applyBorder="1" applyAlignment="1">
      <alignment horizontal="center" vertical="center" wrapText="1"/>
    </xf>
    <xf numFmtId="176" fontId="142" fillId="0" borderId="0" xfId="0" applyNumberFormat="1" applyFont="1" applyAlignment="1">
      <alignment horizontal="center" vertical="center" wrapText="1"/>
    </xf>
    <xf numFmtId="0" fontId="130" fillId="0" borderId="37" xfId="0" applyFont="1" applyBorder="1" applyAlignment="1">
      <alignment horizontal="center" vertical="center" wrapText="1"/>
    </xf>
    <xf numFmtId="0" fontId="165" fillId="0" borderId="52" xfId="0" applyFont="1" applyBorder="1" applyAlignment="1">
      <alignment horizontal="justify" vertical="top" wrapText="1"/>
    </xf>
    <xf numFmtId="0" fontId="142" fillId="0" borderId="0" xfId="0" applyFont="1" applyAlignment="1">
      <alignment vertical="top" wrapText="1"/>
    </xf>
    <xf numFmtId="178" fontId="130" fillId="0" borderId="22" xfId="0" applyNumberFormat="1" applyFont="1" applyBorder="1" applyAlignment="1">
      <alignment horizontal="center" vertical="center" wrapText="1"/>
    </xf>
    <xf numFmtId="176" fontId="130" fillId="0" borderId="0" xfId="0" applyNumberFormat="1" applyFont="1" applyAlignment="1">
      <alignment horizontal="center" vertical="center" wrapText="1"/>
    </xf>
    <xf numFmtId="0" fontId="166" fillId="0" borderId="0" xfId="0" applyFont="1" applyBorder="1" applyAlignment="1">
      <alignment vertical="top" wrapText="1"/>
    </xf>
    <xf numFmtId="0" fontId="165" fillId="0" borderId="0" xfId="0" applyFont="1" applyBorder="1" applyAlignment="1">
      <alignment vertical="top" wrapText="1"/>
    </xf>
    <xf numFmtId="3" fontId="130" fillId="0" borderId="0" xfId="0" applyNumberFormat="1" applyFont="1" applyFill="1" applyBorder="1" applyAlignment="1">
      <alignment horizontal="center" vertical="center" wrapText="1"/>
    </xf>
    <xf numFmtId="0" fontId="167" fillId="0" borderId="10" xfId="0" applyFont="1" applyBorder="1" applyAlignment="1">
      <alignment horizontal="right" vertical="center" wrapText="1"/>
    </xf>
    <xf numFmtId="0" fontId="142" fillId="0" borderId="64" xfId="0" applyFont="1" applyBorder="1" applyAlignment="1">
      <alignment horizontal="center" vertical="center" wrapText="1"/>
    </xf>
    <xf numFmtId="0" fontId="142" fillId="0" borderId="65" xfId="0" applyFont="1" applyBorder="1" applyAlignment="1">
      <alignment horizontal="center" vertical="center" wrapText="1"/>
    </xf>
    <xf numFmtId="0" fontId="130" fillId="0" borderId="26" xfId="0" applyFont="1" applyBorder="1" applyAlignment="1">
      <alignment horizontal="center" vertical="center" wrapText="1"/>
    </xf>
    <xf numFmtId="0" fontId="142" fillId="0" borderId="25" xfId="0" applyFont="1" applyBorder="1" applyAlignment="1">
      <alignment horizontal="center" vertical="center" wrapText="1"/>
    </xf>
    <xf numFmtId="0" fontId="146" fillId="0" borderId="0" xfId="0" applyFont="1" applyFill="1" applyBorder="1" applyAlignment="1">
      <alignment horizontal="center" vertical="center" wrapText="1"/>
    </xf>
    <xf numFmtId="3" fontId="146" fillId="0" borderId="0" xfId="0" applyNumberFormat="1" applyFont="1" applyAlignment="1">
      <alignment horizontal="center" vertical="center" wrapText="1"/>
    </xf>
    <xf numFmtId="0" fontId="127" fillId="0" borderId="44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justify" vertical="center" wrapText="1"/>
    </xf>
    <xf numFmtId="0" fontId="124" fillId="0" borderId="0" xfId="0" applyFont="1" applyBorder="1" applyAlignment="1">
      <alignment horizontal="center" vertical="center" wrapText="1"/>
    </xf>
    <xf numFmtId="0" fontId="130" fillId="0" borderId="0" xfId="0" applyFont="1" applyAlignment="1">
      <alignment horizontal="right" vertical="center"/>
    </xf>
    <xf numFmtId="0" fontId="124" fillId="0" borderId="52" xfId="0" applyFont="1" applyBorder="1" applyAlignment="1">
      <alignment horizontal="justify" vertical="top" wrapText="1"/>
    </xf>
    <xf numFmtId="0" fontId="124" fillId="0" borderId="17" xfId="0" applyFont="1" applyBorder="1" applyAlignment="1">
      <alignment horizontal="center" vertical="center" wrapText="1"/>
    </xf>
    <xf numFmtId="0" fontId="124" fillId="0" borderId="50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justify" vertical="center" wrapText="1"/>
    </xf>
    <xf numFmtId="0" fontId="124" fillId="0" borderId="49" xfId="0" applyFont="1" applyBorder="1" applyAlignment="1">
      <alignment horizontal="center" vertical="center" wrapText="1"/>
    </xf>
    <xf numFmtId="0" fontId="124" fillId="0" borderId="41" xfId="0" applyFont="1" applyBorder="1" applyAlignment="1">
      <alignment horizontal="center" vertical="center" wrapText="1"/>
    </xf>
    <xf numFmtId="0" fontId="124" fillId="0" borderId="18" xfId="0" applyFont="1" applyBorder="1" applyAlignment="1">
      <alignment horizontal="center" vertical="center" wrapText="1"/>
    </xf>
    <xf numFmtId="0" fontId="130" fillId="0" borderId="0" xfId="0" applyFont="1">
      <alignment vertical="center"/>
    </xf>
    <xf numFmtId="0" fontId="0" fillId="0" borderId="10" xfId="0" applyBorder="1">
      <alignment vertical="center"/>
    </xf>
    <xf numFmtId="0" fontId="124" fillId="0" borderId="3" xfId="0" applyFont="1" applyBorder="1" applyAlignment="1">
      <alignment horizontal="justify" vertical="center" wrapText="1"/>
    </xf>
    <xf numFmtId="0" fontId="0" fillId="0" borderId="3" xfId="0" applyBorder="1">
      <alignment vertical="center"/>
    </xf>
    <xf numFmtId="3" fontId="127" fillId="0" borderId="0" xfId="0" applyNumberFormat="1" applyFont="1" applyBorder="1" applyAlignment="1">
      <alignment horizontal="center" vertical="center" wrapText="1"/>
    </xf>
    <xf numFmtId="182" fontId="130" fillId="0" borderId="0" xfId="0" applyNumberFormat="1" applyFont="1" applyAlignment="1">
      <alignment horizontal="center" vertical="center" shrinkToFit="1"/>
    </xf>
    <xf numFmtId="178" fontId="130" fillId="0" borderId="0" xfId="211" applyNumberFormat="1" applyFont="1" applyFill="1" applyBorder="1" applyAlignment="1">
      <alignment horizontal="center" vertical="center"/>
    </xf>
    <xf numFmtId="177" fontId="130" fillId="0" borderId="37" xfId="0" applyNumberFormat="1" applyFont="1" applyBorder="1" applyAlignment="1">
      <alignment horizontal="center" vertical="center"/>
    </xf>
    <xf numFmtId="176" fontId="124" fillId="0" borderId="0" xfId="0" applyNumberFormat="1" applyFont="1" applyBorder="1" applyAlignment="1">
      <alignment horizontal="center" vertical="center" wrapText="1"/>
    </xf>
    <xf numFmtId="176" fontId="124" fillId="0" borderId="0" xfId="0" applyNumberFormat="1" applyFont="1" applyAlignment="1">
      <alignment horizontal="center" vertical="center" wrapText="1"/>
    </xf>
    <xf numFmtId="0" fontId="168" fillId="0" borderId="0" xfId="0" applyFont="1" applyAlignment="1">
      <alignment horizontal="center" vertical="center" wrapText="1"/>
    </xf>
    <xf numFmtId="3" fontId="130" fillId="0" borderId="0" xfId="0" applyNumberFormat="1" applyFont="1" applyAlignment="1">
      <alignment horizontal="center" vertical="center" wrapText="1"/>
    </xf>
    <xf numFmtId="0" fontId="130" fillId="0" borderId="0" xfId="211" applyNumberFormat="1" applyFont="1" applyAlignment="1">
      <alignment horizontal="center" vertical="center" wrapText="1"/>
    </xf>
    <xf numFmtId="177" fontId="130" fillId="0" borderId="0" xfId="0" applyNumberFormat="1" applyFont="1" applyAlignment="1">
      <alignment horizontal="center" vertical="center" wrapText="1"/>
    </xf>
    <xf numFmtId="177" fontId="130" fillId="0" borderId="0" xfId="0" applyNumberFormat="1" applyFont="1" applyFill="1" applyAlignment="1">
      <alignment horizontal="center" vertical="center" wrapText="1"/>
    </xf>
    <xf numFmtId="177" fontId="164" fillId="0" borderId="0" xfId="0" applyNumberFormat="1" applyFont="1" applyAlignment="1">
      <alignment horizontal="center" vertical="center" wrapText="1"/>
    </xf>
    <xf numFmtId="177" fontId="164" fillId="0" borderId="0" xfId="0" applyNumberFormat="1" applyFont="1" applyFill="1" applyAlignment="1">
      <alignment horizontal="center" vertical="center" wrapText="1"/>
    </xf>
    <xf numFmtId="0" fontId="130" fillId="0" borderId="21" xfId="0" applyFont="1" applyBorder="1" applyAlignment="1">
      <alignment horizontal="center" vertical="center"/>
    </xf>
    <xf numFmtId="182" fontId="130" fillId="0" borderId="44" xfId="211" applyNumberFormat="1" applyFont="1" applyBorder="1" applyAlignment="1">
      <alignment horizontal="center" vertical="center" wrapText="1"/>
    </xf>
    <xf numFmtId="182" fontId="130" fillId="0" borderId="0" xfId="211" applyNumberFormat="1" applyFont="1" applyAlignment="1">
      <alignment horizontal="center" vertical="center" wrapText="1"/>
    </xf>
    <xf numFmtId="182" fontId="130" fillId="0" borderId="0" xfId="211" applyNumberFormat="1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178" fontId="130" fillId="0" borderId="0" xfId="0" applyNumberFormat="1" applyFont="1" applyFill="1" applyAlignment="1">
      <alignment horizontal="center" vertical="center" wrapText="1"/>
    </xf>
    <xf numFmtId="178" fontId="169" fillId="0" borderId="0" xfId="211" applyNumberFormat="1" applyFont="1" applyFill="1" applyBorder="1" applyAlignment="1">
      <alignment horizontal="center" vertical="center" wrapText="1"/>
    </xf>
    <xf numFmtId="178" fontId="145" fillId="0" borderId="0" xfId="0" applyNumberFormat="1" applyFont="1" applyAlignment="1">
      <alignment horizontal="center" vertical="center" wrapText="1"/>
    </xf>
    <xf numFmtId="176" fontId="146" fillId="0" borderId="44" xfId="211" applyNumberFormat="1" applyFont="1" applyFill="1" applyBorder="1" applyAlignment="1">
      <alignment horizontal="center" vertical="center" wrapText="1"/>
    </xf>
    <xf numFmtId="176" fontId="146" fillId="0" borderId="0" xfId="211" applyNumberFormat="1" applyFont="1" applyFill="1" applyBorder="1" applyAlignment="1">
      <alignment horizontal="center" vertical="center" wrapText="1"/>
    </xf>
    <xf numFmtId="180" fontId="124" fillId="0" borderId="0" xfId="0" quotePrefix="1" applyNumberFormat="1" applyFont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0" fontId="142" fillId="0" borderId="0" xfId="0" applyFont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7" fillId="0" borderId="37" xfId="0" applyFont="1" applyBorder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27" fillId="0" borderId="21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3" fontId="130" fillId="0" borderId="0" xfId="0" applyNumberFormat="1" applyFont="1" applyBorder="1" applyAlignment="1">
      <alignment horizontal="center" vertical="center" wrapText="1"/>
    </xf>
    <xf numFmtId="3" fontId="124" fillId="0" borderId="0" xfId="0" applyNumberFormat="1" applyFont="1" applyBorder="1" applyAlignment="1">
      <alignment horizontal="center" vertical="center" wrapText="1"/>
    </xf>
    <xf numFmtId="0" fontId="126" fillId="0" borderId="0" xfId="0" applyFont="1" applyFill="1" applyBorder="1" applyAlignment="1">
      <alignment horizontal="center" vertical="center" wrapText="1"/>
    </xf>
    <xf numFmtId="0" fontId="127" fillId="0" borderId="0" xfId="0" applyFont="1" applyBorder="1" applyAlignment="1">
      <alignment horizontal="center" vertical="center" wrapText="1"/>
    </xf>
    <xf numFmtId="0" fontId="146" fillId="0" borderId="0" xfId="0" applyFont="1" applyAlignment="1">
      <alignment horizontal="center" vertical="center"/>
    </xf>
    <xf numFmtId="0" fontId="146" fillId="0" borderId="0" xfId="0" applyFont="1" applyAlignment="1">
      <alignment horizontal="center" vertical="center" wrapText="1"/>
    </xf>
    <xf numFmtId="0" fontId="142" fillId="0" borderId="0" xfId="0" applyFont="1" applyFill="1" applyBorder="1" applyAlignment="1">
      <alignment horizontal="center" vertical="center" wrapText="1"/>
    </xf>
    <xf numFmtId="0" fontId="170" fillId="0" borderId="0" xfId="0" applyFont="1" applyAlignment="1">
      <alignment horizontal="center" vertical="center" wrapText="1"/>
    </xf>
    <xf numFmtId="0" fontId="126" fillId="0" borderId="0" xfId="0" applyFont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37" xfId="0" applyFont="1" applyBorder="1" applyAlignment="1">
      <alignment horizontal="center" vertical="center" wrapText="1"/>
    </xf>
    <xf numFmtId="0" fontId="130" fillId="0" borderId="37" xfId="0" applyFont="1" applyBorder="1" applyAlignment="1">
      <alignment horizontal="center" vertical="center"/>
    </xf>
    <xf numFmtId="0" fontId="124" fillId="0" borderId="44" xfId="0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0" fontId="127" fillId="0" borderId="0" xfId="0" applyFont="1" applyAlignment="1">
      <alignment horizontal="center" vertical="center" wrapText="1"/>
    </xf>
    <xf numFmtId="3" fontId="146" fillId="0" borderId="0" xfId="0" applyNumberFormat="1" applyFont="1" applyFill="1" applyBorder="1" applyAlignment="1">
      <alignment horizontal="center" vertical="center" wrapText="1"/>
    </xf>
    <xf numFmtId="176" fontId="146" fillId="0" borderId="0" xfId="0" applyNumberFormat="1" applyFont="1" applyBorder="1" applyAlignment="1">
      <alignment horizontal="center" vertical="center" wrapText="1"/>
    </xf>
    <xf numFmtId="3" fontId="146" fillId="0" borderId="0" xfId="0" applyNumberFormat="1" applyFont="1" applyBorder="1" applyAlignment="1">
      <alignment horizontal="center" vertical="center" wrapText="1"/>
    </xf>
    <xf numFmtId="180" fontId="124" fillId="0" borderId="0" xfId="0" applyNumberFormat="1" applyFont="1" applyAlignment="1">
      <alignment horizontal="center" vertical="center" wrapText="1"/>
    </xf>
    <xf numFmtId="180" fontId="130" fillId="0" borderId="0" xfId="0" applyNumberFormat="1" applyFont="1" applyAlignment="1">
      <alignment horizontal="center" vertical="center" wrapText="1"/>
    </xf>
    <xf numFmtId="182" fontId="130" fillId="0" borderId="0" xfId="0" applyNumberFormat="1" applyFont="1" applyAlignment="1">
      <alignment horizontal="center" vertical="center" wrapText="1" shrinkToFit="1"/>
    </xf>
    <xf numFmtId="0" fontId="145" fillId="0" borderId="0" xfId="0" applyFont="1" applyAlignment="1">
      <alignment horizontal="center" vertical="center" wrapText="1"/>
    </xf>
    <xf numFmtId="180" fontId="124" fillId="0" borderId="44" xfId="0" applyNumberFormat="1" applyFont="1" applyBorder="1" applyAlignment="1">
      <alignment horizontal="center" vertical="center" wrapText="1"/>
    </xf>
    <xf numFmtId="181" fontId="130" fillId="0" borderId="22" xfId="0" applyNumberFormat="1" applyFont="1" applyFill="1" applyBorder="1" applyAlignment="1">
      <alignment horizontal="center" vertical="center" wrapText="1"/>
    </xf>
    <xf numFmtId="181" fontId="130" fillId="0" borderId="0" xfId="0" applyNumberFormat="1" applyFont="1" applyFill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178" fontId="130" fillId="0" borderId="0" xfId="0" applyNumberFormat="1" applyFont="1" applyAlignment="1">
      <alignment horizontal="center" vertical="center" wrapText="1"/>
    </xf>
    <xf numFmtId="0" fontId="158" fillId="0" borderId="0" xfId="0" applyFont="1" applyAlignment="1">
      <alignment horizontal="center" vertical="center" wrapText="1"/>
    </xf>
    <xf numFmtId="0" fontId="158" fillId="0" borderId="0" xfId="0" applyFont="1" applyAlignment="1">
      <alignment horizontal="center" vertical="center" shrinkToFit="1"/>
    </xf>
    <xf numFmtId="178" fontId="127" fillId="0" borderId="0" xfId="211" applyNumberFormat="1" applyFont="1" applyBorder="1" applyAlignment="1">
      <alignment horizontal="center" vertical="center" wrapText="1"/>
    </xf>
    <xf numFmtId="3" fontId="127" fillId="0" borderId="0" xfId="211" applyNumberFormat="1" applyFont="1" applyBorder="1" applyAlignment="1">
      <alignment horizontal="center" vertical="center" wrapText="1"/>
    </xf>
    <xf numFmtId="176" fontId="127" fillId="0" borderId="22" xfId="0" applyNumberFormat="1" applyFont="1" applyBorder="1" applyAlignment="1">
      <alignment horizontal="center" vertical="center" wrapText="1"/>
    </xf>
    <xf numFmtId="176" fontId="127" fillId="0" borderId="0" xfId="211" applyNumberFormat="1" applyFont="1" applyBorder="1" applyAlignment="1">
      <alignment horizontal="center" vertical="center" wrapText="1"/>
    </xf>
    <xf numFmtId="176" fontId="148" fillId="0" borderId="0" xfId="0" applyNumberFormat="1" applyFont="1" applyAlignment="1">
      <alignment horizontal="center" vertical="center" wrapText="1"/>
    </xf>
    <xf numFmtId="178" fontId="126" fillId="0" borderId="44" xfId="0" applyNumberFormat="1" applyFont="1" applyFill="1" applyBorder="1" applyAlignment="1">
      <alignment horizontal="center" vertical="center" wrapText="1"/>
    </xf>
    <xf numFmtId="180" fontId="126" fillId="0" borderId="0" xfId="0" applyNumberFormat="1" applyFont="1" applyAlignment="1">
      <alignment horizontal="center" vertical="center" wrapText="1"/>
    </xf>
    <xf numFmtId="180" fontId="126" fillId="0" borderId="0" xfId="0" applyNumberFormat="1" applyFont="1" applyFill="1" applyAlignment="1">
      <alignment horizontal="center" vertical="center" wrapText="1"/>
    </xf>
    <xf numFmtId="180" fontId="168" fillId="0" borderId="0" xfId="0" applyNumberFormat="1" applyFont="1" applyAlignment="1">
      <alignment horizontal="center" vertical="center" wrapText="1"/>
    </xf>
    <xf numFmtId="0" fontId="170" fillId="0" borderId="0" xfId="211" applyNumberFormat="1" applyFont="1" applyBorder="1" applyAlignment="1">
      <alignment horizontal="center" vertical="center" wrapText="1"/>
    </xf>
    <xf numFmtId="3" fontId="170" fillId="0" borderId="0" xfId="211" applyNumberFormat="1" applyFont="1" applyBorder="1" applyAlignment="1">
      <alignment horizontal="center" vertical="center" wrapText="1"/>
    </xf>
    <xf numFmtId="37" fontId="124" fillId="0" borderId="0" xfId="0" applyNumberFormat="1" applyFont="1" applyFill="1" applyBorder="1" applyAlignment="1">
      <alignment horizontal="center" vertical="center" wrapText="1"/>
    </xf>
    <xf numFmtId="0" fontId="148" fillId="0" borderId="37" xfId="311" applyFont="1" applyBorder="1" applyAlignment="1">
      <alignment horizontal="center" vertical="center" wrapText="1"/>
    </xf>
    <xf numFmtId="0" fontId="148" fillId="0" borderId="0" xfId="311" applyFont="1" applyBorder="1" applyAlignment="1">
      <alignment horizontal="center" vertical="center" wrapText="1"/>
    </xf>
    <xf numFmtId="41" fontId="148" fillId="0" borderId="0" xfId="311" applyNumberFormat="1" applyFont="1" applyBorder="1" applyAlignment="1">
      <alignment horizontal="center" vertical="center" wrapText="1"/>
    </xf>
    <xf numFmtId="3" fontId="127" fillId="0" borderId="0" xfId="0" applyNumberFormat="1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197" fontId="130" fillId="0" borderId="0" xfId="0" quotePrefix="1" applyNumberFormat="1" applyFont="1" applyFill="1" applyAlignment="1">
      <alignment horizontal="center" vertical="center"/>
    </xf>
    <xf numFmtId="197" fontId="130" fillId="0" borderId="0" xfId="0" applyNumberFormat="1" applyFont="1" applyFill="1" applyAlignment="1">
      <alignment horizontal="center" vertical="center"/>
    </xf>
    <xf numFmtId="0" fontId="130" fillId="0" borderId="0" xfId="0" applyFont="1" applyAlignment="1">
      <alignment horizontal="center" vertical="center" wrapText="1"/>
    </xf>
    <xf numFmtId="3" fontId="130" fillId="0" borderId="0" xfId="0" applyNumberFormat="1" applyFont="1" applyBorder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27" fillId="0" borderId="21" xfId="0" applyFont="1" applyBorder="1" applyAlignment="1">
      <alignment horizontal="center" vertical="center" wrapText="1"/>
    </xf>
    <xf numFmtId="0" fontId="146" fillId="0" borderId="0" xfId="0" applyFont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3" fontId="127" fillId="0" borderId="0" xfId="0" applyNumberFormat="1" applyFont="1" applyBorder="1" applyAlignment="1">
      <alignment horizontal="center" vertical="center" wrapText="1"/>
    </xf>
    <xf numFmtId="37" fontId="124" fillId="0" borderId="0" xfId="0" applyNumberFormat="1" applyFont="1" applyBorder="1" applyAlignment="1">
      <alignment horizontal="center" vertical="center" wrapText="1"/>
    </xf>
    <xf numFmtId="0" fontId="158" fillId="0" borderId="0" xfId="0" applyFont="1" applyAlignment="1">
      <alignment horizontal="center" vertical="center" wrapText="1"/>
    </xf>
    <xf numFmtId="0" fontId="146" fillId="0" borderId="0" xfId="0" applyFont="1" applyAlignment="1">
      <alignment horizontal="center" vertical="center" shrinkToFit="1"/>
    </xf>
    <xf numFmtId="0" fontId="124" fillId="0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0" fillId="0" borderId="0" xfId="0" applyFont="1" applyAlignment="1">
      <alignment horizontal="center" vertical="center" wrapText="1"/>
    </xf>
    <xf numFmtId="0" fontId="142" fillId="0" borderId="0" xfId="0" applyFont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3" fontId="124" fillId="0" borderId="0" xfId="0" applyNumberFormat="1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42" fillId="0" borderId="0" xfId="0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124" fillId="0" borderId="37" xfId="0" applyFont="1" applyBorder="1" applyAlignment="1">
      <alignment horizontal="center" vertical="center" wrapText="1"/>
    </xf>
    <xf numFmtId="0" fontId="124" fillId="0" borderId="0" xfId="0" applyFont="1" applyAlignment="1">
      <alignment horizontal="center" vertical="center" wrapText="1"/>
    </xf>
    <xf numFmtId="176" fontId="142" fillId="0" borderId="0" xfId="0" applyNumberFormat="1" applyFont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3" fontId="130" fillId="0" borderId="0" xfId="0" applyNumberFormat="1" applyFont="1" applyBorder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27" fillId="0" borderId="37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6" fillId="0" borderId="22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26" fillId="0" borderId="0" xfId="0" applyFont="1" applyFill="1" applyAlignment="1">
      <alignment horizontal="center" vertical="center" wrapText="1"/>
    </xf>
    <xf numFmtId="0" fontId="126" fillId="0" borderId="0" xfId="0" applyFont="1" applyFill="1" applyBorder="1" applyAlignment="1">
      <alignment horizontal="center" vertical="center" wrapText="1"/>
    </xf>
    <xf numFmtId="0" fontId="146" fillId="0" borderId="0" xfId="0" applyFont="1" applyAlignment="1">
      <alignment horizontal="center" vertical="center" wrapText="1"/>
    </xf>
    <xf numFmtId="0" fontId="127" fillId="0" borderId="0" xfId="0" applyFont="1" applyBorder="1" applyAlignment="1">
      <alignment horizontal="center" vertical="center" wrapText="1"/>
    </xf>
    <xf numFmtId="0" fontId="126" fillId="0" borderId="0" xfId="0" applyFont="1" applyAlignment="1">
      <alignment horizontal="center" vertical="center" wrapText="1"/>
    </xf>
    <xf numFmtId="0" fontId="170" fillId="0" borderId="0" xfId="0" applyFont="1" applyAlignment="1">
      <alignment horizontal="center" vertical="center" wrapText="1"/>
    </xf>
    <xf numFmtId="0" fontId="130" fillId="0" borderId="37" xfId="0" applyFont="1" applyBorder="1" applyAlignment="1">
      <alignment horizontal="center" vertical="center"/>
    </xf>
    <xf numFmtId="0" fontId="124" fillId="0" borderId="37" xfId="0" applyFont="1" applyBorder="1" applyAlignment="1">
      <alignment horizontal="center" vertical="center" wrapText="1"/>
    </xf>
    <xf numFmtId="0" fontId="124" fillId="0" borderId="0" xfId="0" applyFont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44" xfId="0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176" fontId="146" fillId="0" borderId="0" xfId="0" applyNumberFormat="1" applyFont="1" applyBorder="1" applyAlignment="1">
      <alignment horizontal="center" vertical="center" wrapText="1"/>
    </xf>
    <xf numFmtId="180" fontId="130" fillId="0" borderId="0" xfId="0" applyNumberFormat="1" applyFont="1" applyAlignment="1">
      <alignment horizontal="center" vertical="center" wrapText="1"/>
    </xf>
    <xf numFmtId="180" fontId="124" fillId="0" borderId="0" xfId="0" applyNumberFormat="1" applyFont="1" applyBorder="1" applyAlignment="1">
      <alignment horizontal="center" vertical="center" wrapText="1"/>
    </xf>
    <xf numFmtId="37" fontId="124" fillId="0" borderId="0" xfId="0" applyNumberFormat="1" applyFont="1" applyBorder="1" applyAlignment="1">
      <alignment horizontal="center" vertical="center" wrapText="1"/>
    </xf>
    <xf numFmtId="182" fontId="130" fillId="0" borderId="0" xfId="0" applyNumberFormat="1" applyFont="1" applyAlignment="1">
      <alignment horizontal="center" vertical="center" wrapText="1"/>
    </xf>
    <xf numFmtId="182" fontId="130" fillId="0" borderId="0" xfId="0" applyNumberFormat="1" applyFont="1" applyAlignment="1">
      <alignment horizontal="center" vertical="center" wrapText="1" shrinkToFit="1"/>
    </xf>
    <xf numFmtId="0" fontId="124" fillId="0" borderId="0" xfId="0" applyFont="1" applyBorder="1" applyAlignment="1">
      <alignment horizontal="center" vertical="center" wrapText="1"/>
    </xf>
    <xf numFmtId="0" fontId="124" fillId="0" borderId="0" xfId="0" applyFont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176" fontId="124" fillId="0" borderId="0" xfId="0" applyNumberFormat="1" applyFont="1" applyBorder="1" applyAlignment="1">
      <alignment horizontal="center" vertical="center" wrapText="1"/>
    </xf>
    <xf numFmtId="0" fontId="124" fillId="0" borderId="0" xfId="0" applyNumberFormat="1" applyFont="1" applyBorder="1" applyAlignment="1">
      <alignment horizontal="center" vertical="center" wrapText="1"/>
    </xf>
    <xf numFmtId="0" fontId="145" fillId="0" borderId="0" xfId="0" applyFont="1" applyAlignment="1">
      <alignment horizontal="center" vertical="center" wrapText="1"/>
    </xf>
    <xf numFmtId="181" fontId="130" fillId="0" borderId="22" xfId="0" applyNumberFormat="1" applyFont="1" applyFill="1" applyBorder="1" applyAlignment="1">
      <alignment horizontal="center" vertical="center" wrapText="1"/>
    </xf>
    <xf numFmtId="181" fontId="130" fillId="0" borderId="0" xfId="0" applyNumberFormat="1" applyFont="1" applyFill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178" fontId="130" fillId="0" borderId="0" xfId="0" applyNumberFormat="1" applyFont="1" applyFill="1" applyBorder="1" applyAlignment="1">
      <alignment horizontal="center" vertical="center"/>
    </xf>
    <xf numFmtId="178" fontId="130" fillId="0" borderId="0" xfId="0" applyNumberFormat="1" applyFont="1" applyAlignment="1">
      <alignment horizontal="center" vertical="center" wrapText="1"/>
    </xf>
    <xf numFmtId="177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124" fillId="0" borderId="0" xfId="0" applyFont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71" fillId="0" borderId="57" xfId="0" applyFont="1" applyBorder="1" applyAlignment="1">
      <alignment horizontal="center" vertical="center" wrapText="1"/>
    </xf>
    <xf numFmtId="0" fontId="127" fillId="0" borderId="0" xfId="0" applyFont="1" applyAlignment="1">
      <alignment vertical="center" wrapText="1"/>
    </xf>
    <xf numFmtId="41" fontId="172" fillId="0" borderId="0" xfId="311" applyNumberFormat="1" applyFont="1" applyFill="1" applyAlignment="1"/>
    <xf numFmtId="41" fontId="148" fillId="0" borderId="0" xfId="0" applyNumberFormat="1" applyFont="1" applyAlignment="1"/>
    <xf numFmtId="41" fontId="148" fillId="0" borderId="0" xfId="311" applyNumberFormat="1" applyFont="1" applyAlignment="1"/>
    <xf numFmtId="0" fontId="98" fillId="0" borderId="0" xfId="0" applyFont="1">
      <alignment vertical="center"/>
    </xf>
    <xf numFmtId="0" fontId="145" fillId="0" borderId="17" xfId="0" applyFont="1" applyFill="1" applyBorder="1" applyAlignment="1">
      <alignment horizontal="center" vertical="center" wrapText="1"/>
    </xf>
    <xf numFmtId="0" fontId="158" fillId="0" borderId="17" xfId="0" applyFont="1" applyFill="1" applyBorder="1" applyAlignment="1">
      <alignment horizontal="center" vertical="center" wrapText="1"/>
    </xf>
    <xf numFmtId="178" fontId="3" fillId="0" borderId="0" xfId="0" applyNumberFormat="1" applyFont="1" applyFill="1">
      <alignment vertical="center"/>
    </xf>
    <xf numFmtId="0" fontId="130" fillId="0" borderId="0" xfId="0" applyFont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37" xfId="0" applyFont="1" applyBorder="1" applyAlignment="1">
      <alignment horizontal="center" vertical="center" wrapText="1"/>
    </xf>
    <xf numFmtId="180" fontId="124" fillId="0" borderId="0" xfId="0" applyNumberFormat="1" applyFont="1" applyBorder="1" applyAlignment="1">
      <alignment horizontal="center" vertical="center" wrapText="1"/>
    </xf>
    <xf numFmtId="0" fontId="130" fillId="0" borderId="0" xfId="0" applyFont="1">
      <alignment vertical="center"/>
    </xf>
    <xf numFmtId="178" fontId="124" fillId="0" borderId="0" xfId="0" applyNumberFormat="1" applyFont="1" applyBorder="1" applyAlignment="1">
      <alignment horizontal="center" vertical="center" wrapText="1"/>
    </xf>
    <xf numFmtId="178" fontId="145" fillId="0" borderId="0" xfId="0" applyNumberFormat="1" applyFont="1" applyBorder="1" applyAlignment="1">
      <alignment horizontal="center" vertical="center" wrapText="1"/>
    </xf>
    <xf numFmtId="199" fontId="124" fillId="0" borderId="0" xfId="0" applyNumberFormat="1" applyFont="1" applyBorder="1" applyAlignment="1">
      <alignment horizontal="center" vertical="center" wrapText="1"/>
    </xf>
    <xf numFmtId="178" fontId="124" fillId="0" borderId="22" xfId="0" applyNumberFormat="1" applyFont="1" applyBorder="1" applyAlignment="1">
      <alignment horizontal="center" vertical="center" wrapText="1"/>
    </xf>
    <xf numFmtId="178" fontId="145" fillId="0" borderId="22" xfId="0" applyNumberFormat="1" applyFont="1" applyBorder="1" applyAlignment="1">
      <alignment horizontal="center" vertical="center" wrapText="1"/>
    </xf>
    <xf numFmtId="198" fontId="124" fillId="0" borderId="0" xfId="0" applyNumberFormat="1" applyFont="1" applyBorder="1" applyAlignment="1">
      <alignment horizontal="center" vertical="center" wrapText="1"/>
    </xf>
    <xf numFmtId="0" fontId="130" fillId="0" borderId="62" xfId="328" applyFont="1" applyFill="1" applyBorder="1" applyAlignment="1">
      <alignment horizontal="center" vertical="center" wrapText="1"/>
    </xf>
    <xf numFmtId="0" fontId="130" fillId="0" borderId="4" xfId="328" applyFont="1" applyFill="1" applyBorder="1" applyAlignment="1">
      <alignment horizontal="center" vertical="center" wrapText="1"/>
    </xf>
    <xf numFmtId="0" fontId="142" fillId="0" borderId="0" xfId="0" applyFont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0" fontId="127" fillId="0" borderId="26" xfId="0" applyFont="1" applyBorder="1" applyAlignment="1">
      <alignment horizontal="center" vertical="center" wrapText="1"/>
    </xf>
    <xf numFmtId="0" fontId="126" fillId="0" borderId="37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justify" vertical="center" wrapText="1"/>
    </xf>
    <xf numFmtId="0" fontId="126" fillId="0" borderId="16" xfId="0" applyFont="1" applyBorder="1" applyAlignment="1">
      <alignment horizontal="right" vertical="center" wrapText="1"/>
    </xf>
    <xf numFmtId="0" fontId="130" fillId="0" borderId="0" xfId="0" applyFont="1" applyAlignment="1">
      <alignment horizontal="right" vertical="center"/>
    </xf>
    <xf numFmtId="0" fontId="130" fillId="0" borderId="0" xfId="0" applyFont="1" applyFill="1" applyBorder="1" applyAlignment="1">
      <alignment horizontal="center" vertical="center" wrapText="1"/>
    </xf>
    <xf numFmtId="0" fontId="126" fillId="0" borderId="24" xfId="0" applyFont="1" applyBorder="1" applyAlignment="1">
      <alignment horizontal="center" vertical="center" wrapText="1"/>
    </xf>
    <xf numFmtId="0" fontId="126" fillId="0" borderId="20" xfId="0" applyFont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178" fontId="130" fillId="0" borderId="0" xfId="0" applyNumberFormat="1" applyFont="1" applyBorder="1" applyAlignment="1">
      <alignment horizontal="center" vertical="center" wrapText="1"/>
    </xf>
    <xf numFmtId="178" fontId="130" fillId="0" borderId="0" xfId="0" applyNumberFormat="1" applyFont="1" applyAlignment="1">
      <alignment horizontal="center" vertical="center" wrapText="1"/>
    </xf>
    <xf numFmtId="0" fontId="13" fillId="0" borderId="0" xfId="311" applyFont="1" applyFill="1" applyAlignment="1"/>
    <xf numFmtId="0" fontId="173" fillId="0" borderId="0" xfId="311" applyFont="1" applyFill="1" applyAlignment="1"/>
    <xf numFmtId="0" fontId="13" fillId="0" borderId="62" xfId="277" applyFont="1" applyFill="1" applyBorder="1" applyAlignment="1">
      <alignment horizontal="center" vertical="center" wrapText="1"/>
    </xf>
    <xf numFmtId="0" fontId="13" fillId="0" borderId="8" xfId="277" applyFont="1" applyFill="1" applyBorder="1" applyAlignment="1">
      <alignment horizontal="center" vertical="center" wrapText="1"/>
    </xf>
    <xf numFmtId="0" fontId="174" fillId="0" borderId="0" xfId="277" applyFont="1" applyFill="1" applyAlignment="1">
      <alignment vertical="center" wrapText="1"/>
    </xf>
    <xf numFmtId="0" fontId="121" fillId="0" borderId="0" xfId="277" applyFont="1" applyFill="1">
      <alignment vertical="center"/>
    </xf>
    <xf numFmtId="0" fontId="121" fillId="0" borderId="0" xfId="277" applyFont="1" applyFill="1" applyBorder="1" applyAlignment="1">
      <alignment vertical="center"/>
    </xf>
    <xf numFmtId="0" fontId="6" fillId="0" borderId="0" xfId="277" applyFont="1" applyFill="1">
      <alignment vertical="center"/>
    </xf>
    <xf numFmtId="0" fontId="1" fillId="0" borderId="0" xfId="277" applyFont="1" applyFill="1">
      <alignment vertical="center"/>
    </xf>
    <xf numFmtId="182" fontId="130" fillId="0" borderId="0" xfId="0" applyNumberFormat="1" applyFont="1" applyAlignment="1">
      <alignment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/>
    </xf>
    <xf numFmtId="181" fontId="175" fillId="0" borderId="0" xfId="0" quotePrefix="1" applyNumberFormat="1" applyFont="1" applyFill="1" applyBorder="1" applyAlignment="1">
      <alignment horizontal="center" vertical="center"/>
    </xf>
    <xf numFmtId="0" fontId="108" fillId="0" borderId="0" xfId="328" applyFont="1" applyFill="1" applyAlignment="1"/>
    <xf numFmtId="0" fontId="176" fillId="0" borderId="43" xfId="0" applyFont="1" applyBorder="1" applyAlignment="1">
      <alignment horizontal="justify" vertical="center" wrapText="1"/>
    </xf>
    <xf numFmtId="0" fontId="177" fillId="0" borderId="51" xfId="0" applyFont="1" applyBorder="1" applyAlignment="1">
      <alignment horizontal="center" vertical="center" wrapText="1"/>
    </xf>
    <xf numFmtId="0" fontId="177" fillId="0" borderId="10" xfId="0" applyFont="1" applyBorder="1" applyAlignment="1">
      <alignment horizontal="right" vertical="center" wrapText="1"/>
    </xf>
    <xf numFmtId="0" fontId="123" fillId="0" borderId="10" xfId="0" applyFont="1" applyBorder="1">
      <alignment vertical="center"/>
    </xf>
    <xf numFmtId="0" fontId="130" fillId="0" borderId="0" xfId="0" applyFont="1" applyAlignment="1">
      <alignment vertical="center"/>
    </xf>
    <xf numFmtId="182" fontId="3" fillId="0" borderId="0" xfId="0" applyNumberFormat="1" applyFont="1">
      <alignment vertical="center"/>
    </xf>
    <xf numFmtId="180" fontId="0" fillId="0" borderId="0" xfId="0" applyNumberFormat="1">
      <alignment vertical="center"/>
    </xf>
    <xf numFmtId="180" fontId="11" fillId="0" borderId="0" xfId="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130" fillId="0" borderId="0" xfId="277" applyFont="1" applyAlignment="1"/>
    <xf numFmtId="0" fontId="121" fillId="0" borderId="0" xfId="277" applyFont="1" applyFill="1" applyBorder="1" applyAlignment="1"/>
    <xf numFmtId="0" fontId="6" fillId="0" borderId="0" xfId="277" applyFont="1" applyFill="1" applyAlignment="1"/>
    <xf numFmtId="0" fontId="178" fillId="0" borderId="21" xfId="0" applyFont="1" applyBorder="1" applyAlignment="1">
      <alignment horizontal="center" vertical="center" wrapText="1"/>
    </xf>
    <xf numFmtId="0" fontId="145" fillId="0" borderId="21" xfId="0" applyFont="1" applyBorder="1" applyAlignment="1">
      <alignment horizontal="center" vertical="center" wrapText="1"/>
    </xf>
    <xf numFmtId="0" fontId="179" fillId="0" borderId="0" xfId="277" applyFont="1" applyFill="1" applyBorder="1" applyAlignment="1">
      <alignment horizontal="center" vertical="center" wrapText="1"/>
    </xf>
    <xf numFmtId="0" fontId="179" fillId="0" borderId="0" xfId="277" applyFont="1" applyFill="1" applyBorder="1" applyAlignment="1">
      <alignment vertical="center"/>
    </xf>
    <xf numFmtId="0" fontId="179" fillId="0" borderId="0" xfId="277" applyFont="1" applyFill="1" applyBorder="1" applyAlignment="1">
      <alignment horizontal="center" vertical="center"/>
    </xf>
    <xf numFmtId="41" fontId="179" fillId="0" borderId="0" xfId="211" applyFont="1" applyFill="1" applyBorder="1" applyAlignment="1">
      <alignment horizontal="center" vertical="center" shrinkToFit="1"/>
    </xf>
    <xf numFmtId="0" fontId="179" fillId="0" borderId="8" xfId="277" applyFont="1" applyFill="1" applyBorder="1" applyAlignment="1">
      <alignment horizontal="center" vertical="center" wrapText="1"/>
    </xf>
    <xf numFmtId="0" fontId="179" fillId="0" borderId="62" xfId="277" applyFont="1" applyFill="1" applyBorder="1" applyAlignment="1">
      <alignment horizontal="center" vertical="center" wrapText="1"/>
    </xf>
    <xf numFmtId="0" fontId="179" fillId="0" borderId="0" xfId="277" applyFont="1" applyFill="1" applyBorder="1">
      <alignment vertical="center"/>
    </xf>
    <xf numFmtId="178" fontId="178" fillId="0" borderId="0" xfId="211" applyNumberFormat="1" applyFont="1" applyAlignment="1">
      <alignment horizontal="center" vertical="center" wrapText="1"/>
    </xf>
    <xf numFmtId="3" fontId="178" fillId="0" borderId="0" xfId="211" applyNumberFormat="1" applyFont="1" applyAlignment="1">
      <alignment horizontal="center" vertical="center"/>
    </xf>
    <xf numFmtId="3" fontId="178" fillId="0" borderId="0" xfId="211" applyNumberFormat="1" applyFont="1" applyAlignment="1">
      <alignment horizontal="center" vertical="center" wrapText="1"/>
    </xf>
    <xf numFmtId="0" fontId="178" fillId="0" borderId="0" xfId="211" applyNumberFormat="1" applyFont="1" applyAlignment="1">
      <alignment horizontal="center" vertical="center"/>
    </xf>
    <xf numFmtId="0" fontId="179" fillId="0" borderId="62" xfId="277" applyFont="1" applyFill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181" fontId="175" fillId="0" borderId="22" xfId="0" applyNumberFormat="1" applyFont="1" applyFill="1" applyBorder="1" applyAlignment="1">
      <alignment horizontal="center" vertical="center"/>
    </xf>
    <xf numFmtId="181" fontId="175" fillId="0" borderId="0" xfId="0" applyNumberFormat="1" applyFont="1" applyFill="1" applyBorder="1" applyAlignment="1">
      <alignment horizontal="center" vertical="center"/>
    </xf>
    <xf numFmtId="180" fontId="124" fillId="0" borderId="0" xfId="0" applyNumberFormat="1" applyFont="1" applyBorder="1" applyAlignment="1">
      <alignment vertical="center" wrapText="1"/>
    </xf>
    <xf numFmtId="182" fontId="145" fillId="0" borderId="44" xfId="211" applyNumberFormat="1" applyFont="1" applyBorder="1" applyAlignment="1">
      <alignment horizontal="center" vertical="center" wrapText="1"/>
    </xf>
    <xf numFmtId="182" fontId="145" fillId="0" borderId="0" xfId="211" applyNumberFormat="1" applyFont="1" applyBorder="1" applyAlignment="1">
      <alignment horizontal="center" vertical="center" wrapText="1"/>
    </xf>
    <xf numFmtId="182" fontId="145" fillId="0" borderId="0" xfId="211" applyNumberFormat="1" applyFont="1" applyAlignment="1">
      <alignment horizontal="center" vertical="center" wrapText="1"/>
    </xf>
    <xf numFmtId="0" fontId="127" fillId="0" borderId="0" xfId="0" applyFont="1" applyBorder="1" applyAlignment="1">
      <alignment horizontal="center" vertical="center" wrapText="1"/>
    </xf>
    <xf numFmtId="0" fontId="175" fillId="0" borderId="37" xfId="0" applyFont="1" applyBorder="1" applyAlignment="1">
      <alignment horizontal="center" vertical="center" wrapText="1"/>
    </xf>
    <xf numFmtId="176" fontId="188" fillId="0" borderId="0" xfId="0" applyNumberFormat="1" applyFont="1" applyBorder="1" applyAlignment="1">
      <alignment horizontal="center" vertical="center" wrapText="1"/>
    </xf>
    <xf numFmtId="0" fontId="188" fillId="0" borderId="0" xfId="0" applyFont="1" applyBorder="1" applyAlignment="1">
      <alignment horizontal="center" vertical="center" wrapText="1"/>
    </xf>
    <xf numFmtId="0" fontId="175" fillId="0" borderId="21" xfId="0" applyFont="1" applyBorder="1" applyAlignment="1">
      <alignment horizontal="center" vertical="center" wrapText="1"/>
    </xf>
    <xf numFmtId="0" fontId="188" fillId="0" borderId="44" xfId="0" applyFont="1" applyBorder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0" fontId="123" fillId="0" borderId="0" xfId="0" applyFont="1">
      <alignment vertical="center"/>
    </xf>
    <xf numFmtId="0" fontId="123" fillId="0" borderId="22" xfId="0" applyFont="1" applyBorder="1" applyAlignment="1">
      <alignment horizontal="center" vertical="center"/>
    </xf>
    <xf numFmtId="0" fontId="123" fillId="0" borderId="0" xfId="0" applyFont="1" applyAlignment="1">
      <alignment horizontal="center" vertical="center"/>
    </xf>
    <xf numFmtId="0" fontId="190" fillId="0" borderId="21" xfId="0" applyFont="1" applyBorder="1" applyAlignment="1">
      <alignment horizontal="center" vertical="center" wrapText="1"/>
    </xf>
    <xf numFmtId="178" fontId="175" fillId="0" borderId="22" xfId="0" applyNumberFormat="1" applyFont="1" applyBorder="1" applyAlignment="1">
      <alignment horizontal="center" vertical="center" wrapText="1"/>
    </xf>
    <xf numFmtId="178" fontId="175" fillId="0" borderId="0" xfId="0" applyNumberFormat="1" applyFont="1" applyBorder="1" applyAlignment="1">
      <alignment horizontal="center" vertical="center" wrapText="1"/>
    </xf>
    <xf numFmtId="0" fontId="175" fillId="0" borderId="22" xfId="0" applyFont="1" applyBorder="1" applyAlignment="1">
      <alignment horizontal="center" vertical="center" wrapText="1"/>
    </xf>
    <xf numFmtId="0" fontId="188" fillId="0" borderId="0" xfId="0" applyFont="1" applyBorder="1" applyAlignment="1">
      <alignment horizontal="right" vertical="center" wrapText="1"/>
    </xf>
    <xf numFmtId="0" fontId="189" fillId="0" borderId="0" xfId="0" applyFont="1" applyBorder="1" applyAlignment="1">
      <alignment horizontal="right" vertical="center" wrapText="1"/>
    </xf>
    <xf numFmtId="0" fontId="192" fillId="0" borderId="0" xfId="0" applyFont="1" applyBorder="1" applyAlignment="1">
      <alignment horizontal="right" vertical="center" wrapText="1"/>
    </xf>
    <xf numFmtId="0" fontId="123" fillId="0" borderId="37" xfId="0" applyFont="1" applyBorder="1">
      <alignment vertical="center"/>
    </xf>
    <xf numFmtId="0" fontId="123" fillId="0" borderId="0" xfId="0" applyFont="1" applyBorder="1" applyAlignment="1">
      <alignment vertical="center" wrapText="1"/>
    </xf>
    <xf numFmtId="0" fontId="123" fillId="0" borderId="0" xfId="0" applyFont="1" applyAlignment="1">
      <alignment vertical="center" wrapText="1"/>
    </xf>
    <xf numFmtId="3" fontId="175" fillId="0" borderId="0" xfId="0" applyNumberFormat="1" applyFont="1" applyBorder="1" applyAlignment="1">
      <alignment horizontal="center" vertical="center" wrapText="1"/>
    </xf>
    <xf numFmtId="0" fontId="175" fillId="0" borderId="0" xfId="0" applyFont="1" applyAlignment="1">
      <alignment horizontal="center" vertical="center"/>
    </xf>
    <xf numFmtId="0" fontId="190" fillId="0" borderId="0" xfId="0" applyFont="1" applyAlignment="1">
      <alignment horizontal="center" vertical="center"/>
    </xf>
    <xf numFmtId="0" fontId="175" fillId="0" borderId="0" xfId="0" applyFont="1" applyBorder="1" applyAlignment="1">
      <alignment horizontal="center" vertical="center" wrapText="1"/>
    </xf>
    <xf numFmtId="0" fontId="192" fillId="0" borderId="0" xfId="0" applyFont="1" applyAlignment="1">
      <alignment horizontal="center" vertical="center" wrapText="1"/>
    </xf>
    <xf numFmtId="0" fontId="194" fillId="0" borderId="0" xfId="0" applyFont="1" applyAlignment="1">
      <alignment horizontal="center" vertical="center" wrapText="1"/>
    </xf>
    <xf numFmtId="0" fontId="195" fillId="0" borderId="22" xfId="0" applyFont="1" applyBorder="1" applyAlignment="1">
      <alignment horizontal="center" vertical="center" wrapText="1"/>
    </xf>
    <xf numFmtId="0" fontId="123" fillId="0" borderId="0" xfId="0" applyFont="1" applyAlignment="1">
      <alignment horizontal="center" vertical="center" wrapText="1"/>
    </xf>
    <xf numFmtId="0" fontId="190" fillId="0" borderId="0" xfId="0" applyFont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96" fillId="0" borderId="37" xfId="0" applyFont="1" applyBorder="1" applyAlignment="1">
      <alignment horizontal="center" vertical="center" wrapText="1"/>
    </xf>
    <xf numFmtId="176" fontId="196" fillId="0" borderId="0" xfId="211" applyNumberFormat="1" applyFont="1" applyBorder="1" applyAlignment="1">
      <alignment horizontal="center" vertical="center" wrapText="1"/>
    </xf>
    <xf numFmtId="0" fontId="196" fillId="0" borderId="0" xfId="0" applyFont="1" applyBorder="1" applyAlignment="1">
      <alignment horizontal="center" vertical="center" wrapText="1"/>
    </xf>
    <xf numFmtId="0" fontId="196" fillId="0" borderId="21" xfId="0" applyFont="1" applyBorder="1" applyAlignment="1">
      <alignment horizontal="center" vertical="center" wrapText="1"/>
    </xf>
    <xf numFmtId="176" fontId="196" fillId="0" borderId="44" xfId="211" applyNumberFormat="1" applyFont="1" applyBorder="1" applyAlignment="1">
      <alignment horizontal="center" vertical="center" wrapText="1"/>
    </xf>
    <xf numFmtId="176" fontId="196" fillId="0" borderId="0" xfId="211" applyNumberFormat="1" applyFont="1" applyAlignment="1">
      <alignment horizontal="center" vertical="center" wrapText="1"/>
    </xf>
    <xf numFmtId="0" fontId="193" fillId="0" borderId="0" xfId="0" applyFont="1">
      <alignment vertical="center"/>
    </xf>
    <xf numFmtId="0" fontId="193" fillId="0" borderId="22" xfId="0" applyFont="1" applyBorder="1" applyAlignment="1">
      <alignment horizontal="right" vertical="center" wrapText="1"/>
    </xf>
    <xf numFmtId="0" fontId="193" fillId="0" borderId="0" xfId="0" applyFont="1" applyAlignment="1">
      <alignment horizontal="right" vertical="center" wrapText="1"/>
    </xf>
    <xf numFmtId="0" fontId="193" fillId="0" borderId="0" xfId="0" applyNumberFormat="1" applyFont="1" applyAlignment="1">
      <alignment horizontal="right" vertical="center" wrapText="1"/>
    </xf>
    <xf numFmtId="0" fontId="193" fillId="0" borderId="0" xfId="0" applyNumberFormat="1" applyFont="1" applyAlignment="1">
      <alignment vertical="center" wrapText="1"/>
    </xf>
    <xf numFmtId="180" fontId="175" fillId="0" borderId="0" xfId="211" applyNumberFormat="1" applyFont="1" applyFill="1" applyBorder="1" applyAlignment="1">
      <alignment horizontal="center" vertical="center"/>
    </xf>
    <xf numFmtId="0" fontId="194" fillId="0" borderId="21" xfId="0" applyFont="1" applyBorder="1" applyAlignment="1">
      <alignment horizontal="center" vertical="center" wrapText="1"/>
    </xf>
    <xf numFmtId="0" fontId="188" fillId="0" borderId="37" xfId="0" applyFont="1" applyBorder="1" applyAlignment="1">
      <alignment horizontal="center" vertical="center" wrapText="1"/>
    </xf>
    <xf numFmtId="0" fontId="189" fillId="0" borderId="21" xfId="0" applyFont="1" applyBorder="1" applyAlignment="1">
      <alignment horizontal="center" vertical="center" wrapText="1"/>
    </xf>
    <xf numFmtId="0" fontId="175" fillId="0" borderId="37" xfId="0" applyFont="1" applyBorder="1" applyAlignment="1">
      <alignment horizontal="center" vertical="center"/>
    </xf>
    <xf numFmtId="3" fontId="175" fillId="0" borderId="0" xfId="0" applyNumberFormat="1" applyFont="1" applyAlignment="1">
      <alignment horizontal="center" vertical="center"/>
    </xf>
    <xf numFmtId="178" fontId="175" fillId="0" borderId="0" xfId="0" applyNumberFormat="1" applyFont="1" applyAlignment="1">
      <alignment horizontal="center" vertical="center"/>
    </xf>
    <xf numFmtId="178" fontId="188" fillId="0" borderId="0" xfId="0" applyNumberFormat="1" applyFont="1" applyAlignment="1">
      <alignment horizontal="center" vertical="center" wrapText="1"/>
    </xf>
    <xf numFmtId="0" fontId="198" fillId="0" borderId="70" xfId="277" applyFont="1" applyFill="1" applyBorder="1" applyAlignment="1">
      <alignment horizontal="center" vertical="center" wrapText="1"/>
    </xf>
    <xf numFmtId="176" fontId="198" fillId="0" borderId="71" xfId="277" applyNumberFormat="1" applyFont="1" applyFill="1" applyBorder="1" applyAlignment="1">
      <alignment horizontal="center" vertical="center"/>
    </xf>
    <xf numFmtId="0" fontId="198" fillId="0" borderId="70" xfId="277" applyFont="1" applyFill="1" applyBorder="1" applyAlignment="1">
      <alignment horizontal="center" vertical="center"/>
    </xf>
    <xf numFmtId="41" fontId="198" fillId="0" borderId="70" xfId="277" applyNumberFormat="1" applyFont="1" applyFill="1" applyBorder="1" applyAlignment="1">
      <alignment horizontal="center" vertical="center"/>
    </xf>
    <xf numFmtId="0" fontId="198" fillId="0" borderId="71" xfId="277" applyFont="1" applyFill="1" applyBorder="1" applyAlignment="1">
      <alignment horizontal="center" vertical="center" wrapText="1"/>
    </xf>
    <xf numFmtId="176" fontId="198" fillId="0" borderId="71" xfId="211" applyNumberFormat="1" applyFont="1" applyFill="1" applyBorder="1" applyAlignment="1">
      <alignment horizontal="center" vertical="center" shrinkToFit="1"/>
    </xf>
    <xf numFmtId="41" fontId="198" fillId="0" borderId="70" xfId="211" applyFont="1" applyFill="1" applyBorder="1" applyAlignment="1">
      <alignment horizontal="center" vertical="center" shrinkToFit="1"/>
    </xf>
    <xf numFmtId="41" fontId="198" fillId="0" borderId="71" xfId="211" applyFont="1" applyFill="1" applyBorder="1" applyAlignment="1">
      <alignment horizontal="center" vertical="center" shrinkToFit="1"/>
    </xf>
    <xf numFmtId="0" fontId="161" fillId="0" borderId="71" xfId="277" applyFont="1" applyFill="1" applyBorder="1" applyAlignment="1">
      <alignment horizontal="center" vertical="center"/>
    </xf>
    <xf numFmtId="0" fontId="161" fillId="0" borderId="70" xfId="277" applyFont="1" applyFill="1" applyBorder="1" applyAlignment="1">
      <alignment horizontal="center" vertical="center"/>
    </xf>
    <xf numFmtId="0" fontId="175" fillId="0" borderId="21" xfId="0" applyFont="1" applyFill="1" applyBorder="1" applyAlignment="1">
      <alignment horizontal="center" vertical="center" wrapText="1"/>
    </xf>
    <xf numFmtId="3" fontId="175" fillId="0" borderId="0" xfId="0" applyNumberFormat="1" applyFont="1" applyFill="1" applyBorder="1" applyAlignment="1">
      <alignment horizontal="center" vertical="center" wrapText="1"/>
    </xf>
    <xf numFmtId="0" fontId="175" fillId="0" borderId="0" xfId="0" applyFont="1" applyAlignment="1">
      <alignment horizontal="center" vertical="center" wrapText="1"/>
    </xf>
    <xf numFmtId="0" fontId="194" fillId="0" borderId="37" xfId="0" applyFont="1" applyBorder="1" applyAlignment="1">
      <alignment horizontal="center" vertical="center" wrapText="1"/>
    </xf>
    <xf numFmtId="0" fontId="175" fillId="0" borderId="44" xfId="0" applyFont="1" applyBorder="1" applyAlignment="1">
      <alignment horizontal="center" vertical="center" wrapText="1"/>
    </xf>
    <xf numFmtId="0" fontId="196" fillId="0" borderId="27" xfId="0" applyFont="1" applyBorder="1" applyAlignment="1">
      <alignment horizontal="center" vertical="center"/>
    </xf>
    <xf numFmtId="176" fontId="196" fillId="0" borderId="10" xfId="0" applyNumberFormat="1" applyFont="1" applyBorder="1" applyAlignment="1">
      <alignment horizontal="center" vertical="center" wrapText="1"/>
    </xf>
    <xf numFmtId="0" fontId="196" fillId="0" borderId="72" xfId="0" applyFont="1" applyBorder="1" applyAlignment="1">
      <alignment horizontal="center" vertical="center"/>
    </xf>
    <xf numFmtId="3" fontId="196" fillId="0" borderId="0" xfId="0" applyNumberFormat="1" applyFont="1" applyAlignment="1">
      <alignment horizontal="center" vertical="center" wrapText="1"/>
    </xf>
    <xf numFmtId="180" fontId="175" fillId="0" borderId="37" xfId="0" applyNumberFormat="1" applyFont="1" applyBorder="1" applyAlignment="1">
      <alignment horizontal="center" vertical="center"/>
    </xf>
    <xf numFmtId="180" fontId="175" fillId="0" borderId="0" xfId="0" applyNumberFormat="1" applyFont="1" applyAlignment="1">
      <alignment horizontal="center" vertical="center" wrapText="1"/>
    </xf>
    <xf numFmtId="180" fontId="175" fillId="0" borderId="0" xfId="0" applyNumberFormat="1" applyFont="1" applyBorder="1" applyAlignment="1">
      <alignment horizontal="center" vertical="center" wrapText="1"/>
    </xf>
    <xf numFmtId="177" fontId="175" fillId="0" borderId="37" xfId="0" applyNumberFormat="1" applyFont="1" applyBorder="1" applyAlignment="1">
      <alignment horizontal="center" vertical="center"/>
    </xf>
    <xf numFmtId="177" fontId="175" fillId="0" borderId="0" xfId="0" applyNumberFormat="1" applyFont="1" applyAlignment="1">
      <alignment horizontal="center" vertical="center" wrapText="1"/>
    </xf>
    <xf numFmtId="177" fontId="190" fillId="0" borderId="0" xfId="0" applyNumberFormat="1" applyFont="1" applyAlignment="1">
      <alignment horizontal="center" vertical="center" wrapText="1"/>
    </xf>
    <xf numFmtId="177" fontId="175" fillId="0" borderId="0" xfId="0" applyNumberFormat="1" applyFont="1" applyFill="1" applyAlignment="1">
      <alignment horizontal="center" vertical="center" wrapText="1"/>
    </xf>
    <xf numFmtId="178" fontId="175" fillId="0" borderId="0" xfId="211" applyNumberFormat="1" applyFont="1" applyAlignment="1">
      <alignment horizontal="center" vertical="center" wrapText="1"/>
    </xf>
    <xf numFmtId="3" fontId="175" fillId="0" borderId="0" xfId="211" applyNumberFormat="1" applyFont="1" applyAlignment="1">
      <alignment horizontal="center" vertical="center"/>
    </xf>
    <xf numFmtId="3" fontId="175" fillId="0" borderId="0" xfId="211" applyNumberFormat="1" applyFont="1" applyAlignment="1">
      <alignment horizontal="center" vertical="center" wrapText="1"/>
    </xf>
    <xf numFmtId="0" fontId="175" fillId="0" borderId="0" xfId="211" applyNumberFormat="1" applyFont="1" applyAlignment="1">
      <alignment horizontal="center" vertical="center"/>
    </xf>
    <xf numFmtId="37" fontId="175" fillId="0" borderId="0" xfId="0" applyNumberFormat="1" applyFont="1" applyBorder="1" applyAlignment="1">
      <alignment horizontal="center" vertical="center" wrapText="1"/>
    </xf>
    <xf numFmtId="182" fontId="175" fillId="0" borderId="0" xfId="0" applyNumberFormat="1" applyFont="1" applyAlignment="1">
      <alignment horizontal="center" vertical="center" wrapText="1" shrinkToFit="1"/>
    </xf>
    <xf numFmtId="3" fontId="175" fillId="0" borderId="0" xfId="0" applyNumberFormat="1" applyFont="1" applyAlignment="1">
      <alignment horizontal="center" vertical="center" wrapText="1" shrinkToFit="1"/>
    </xf>
    <xf numFmtId="176" fontId="175" fillId="0" borderId="0" xfId="0" applyNumberFormat="1" applyFont="1" applyBorder="1" applyAlignment="1">
      <alignment horizontal="center" vertical="center" wrapText="1"/>
    </xf>
    <xf numFmtId="176" fontId="175" fillId="0" borderId="0" xfId="0" quotePrefix="1" applyNumberFormat="1" applyFont="1" applyAlignment="1">
      <alignment horizontal="center" vertical="center" wrapText="1"/>
    </xf>
    <xf numFmtId="176" fontId="175" fillId="0" borderId="0" xfId="0" quotePrefix="1" applyNumberFormat="1" applyFont="1" applyBorder="1" applyAlignment="1">
      <alignment horizontal="center" vertical="center" wrapText="1"/>
    </xf>
    <xf numFmtId="41" fontId="190" fillId="0" borderId="0" xfId="0" applyNumberFormat="1" applyFont="1" applyAlignment="1">
      <alignment horizontal="center" vertical="center" wrapText="1"/>
    </xf>
    <xf numFmtId="0" fontId="123" fillId="0" borderId="22" xfId="0" applyNumberFormat="1" applyFont="1" applyBorder="1" applyAlignment="1">
      <alignment horizontal="center" vertical="center" wrapText="1"/>
    </xf>
    <xf numFmtId="0" fontId="123" fillId="0" borderId="0" xfId="0" applyNumberFormat="1" applyFont="1" applyAlignment="1">
      <alignment horizontal="center" vertical="center" wrapText="1"/>
    </xf>
    <xf numFmtId="0" fontId="200" fillId="0" borderId="21" xfId="0" applyFont="1" applyBorder="1" applyAlignment="1">
      <alignment horizontal="center" vertical="center" wrapText="1"/>
    </xf>
    <xf numFmtId="0" fontId="200" fillId="0" borderId="21" xfId="0" applyFont="1" applyBorder="1" applyAlignment="1">
      <alignment horizontal="center" vertical="center" shrinkToFit="1"/>
    </xf>
    <xf numFmtId="0" fontId="200" fillId="0" borderId="37" xfId="0" applyFont="1" applyFill="1" applyBorder="1" applyAlignment="1">
      <alignment horizontal="center" vertical="center" wrapText="1"/>
    </xf>
    <xf numFmtId="0" fontId="201" fillId="0" borderId="21" xfId="0" applyFont="1" applyBorder="1" applyAlignment="1">
      <alignment horizontal="center" vertical="center" wrapText="1"/>
    </xf>
    <xf numFmtId="182" fontId="175" fillId="0" borderId="44" xfId="211" applyNumberFormat="1" applyFont="1" applyBorder="1" applyAlignment="1">
      <alignment horizontal="center" vertical="center" wrapText="1"/>
    </xf>
    <xf numFmtId="182" fontId="175" fillId="0" borderId="0" xfId="211" applyNumberFormat="1" applyFont="1" applyBorder="1" applyAlignment="1">
      <alignment horizontal="center" vertical="center" wrapText="1"/>
    </xf>
    <xf numFmtId="182" fontId="175" fillId="0" borderId="0" xfId="211" applyNumberFormat="1" applyFont="1" applyAlignment="1">
      <alignment horizontal="center" vertical="center" wrapText="1"/>
    </xf>
    <xf numFmtId="180" fontId="188" fillId="0" borderId="44" xfId="0" applyNumberFormat="1" applyFont="1" applyBorder="1" applyAlignment="1">
      <alignment horizontal="center" vertical="center" wrapText="1"/>
    </xf>
    <xf numFmtId="180" fontId="188" fillId="0" borderId="0" xfId="0" applyNumberFormat="1" applyFont="1" applyAlignment="1">
      <alignment horizontal="center" vertical="center" wrapText="1"/>
    </xf>
    <xf numFmtId="180" fontId="175" fillId="0" borderId="44" xfId="0" applyNumberFormat="1" applyFont="1" applyBorder="1" applyAlignment="1">
      <alignment horizontal="center" vertical="center" wrapText="1"/>
    </xf>
    <xf numFmtId="178" fontId="175" fillId="0" borderId="0" xfId="211" applyNumberFormat="1" applyFont="1" applyFill="1" applyAlignment="1">
      <alignment horizontal="center" vertical="center"/>
    </xf>
    <xf numFmtId="178" fontId="175" fillId="0" borderId="0" xfId="211" applyNumberFormat="1" applyFont="1" applyFill="1" applyBorder="1" applyAlignment="1">
      <alignment horizontal="center" vertical="center" wrapText="1"/>
    </xf>
    <xf numFmtId="178" fontId="175" fillId="0" borderId="0" xfId="211" applyNumberFormat="1" applyFont="1" applyFill="1" applyBorder="1" applyAlignment="1">
      <alignment horizontal="center" vertical="center"/>
    </xf>
    <xf numFmtId="178" fontId="199" fillId="0" borderId="0" xfId="211" applyNumberFormat="1" applyFont="1" applyFill="1" applyBorder="1" applyAlignment="1">
      <alignment horizontal="center" vertical="center"/>
    </xf>
    <xf numFmtId="178" fontId="175" fillId="0" borderId="0" xfId="0" quotePrefix="1" applyNumberFormat="1" applyFont="1" applyAlignment="1">
      <alignment horizontal="center" vertical="center"/>
    </xf>
    <xf numFmtId="178" fontId="175" fillId="0" borderId="0" xfId="0" applyNumberFormat="1" applyFont="1" applyFill="1" applyAlignment="1">
      <alignment horizontal="center" vertical="center"/>
    </xf>
    <xf numFmtId="178" fontId="190" fillId="0" borderId="0" xfId="0" applyNumberFormat="1" applyFont="1" applyAlignment="1">
      <alignment horizontal="center" vertical="center" wrapText="1"/>
    </xf>
    <xf numFmtId="177" fontId="175" fillId="0" borderId="21" xfId="0" applyNumberFormat="1" applyFont="1" applyFill="1" applyBorder="1" applyAlignment="1">
      <alignment horizontal="center" vertical="center" wrapText="1"/>
    </xf>
    <xf numFmtId="178" fontId="190" fillId="0" borderId="0" xfId="0" applyNumberFormat="1" applyFont="1" applyAlignment="1">
      <alignment horizontal="center" vertical="center"/>
    </xf>
    <xf numFmtId="0" fontId="196" fillId="0" borderId="0" xfId="0" applyFont="1" applyAlignment="1">
      <alignment horizontal="center" vertical="center" wrapText="1"/>
    </xf>
    <xf numFmtId="0" fontId="196" fillId="0" borderId="0" xfId="0" applyFont="1" applyAlignment="1">
      <alignment horizontal="center" vertical="center" shrinkToFit="1"/>
    </xf>
    <xf numFmtId="0" fontId="193" fillId="0" borderId="0" xfId="0" applyFont="1" applyAlignment="1">
      <alignment horizontal="center" vertical="center"/>
    </xf>
    <xf numFmtId="0" fontId="196" fillId="0" borderId="0" xfId="0" applyFont="1" applyAlignment="1">
      <alignment horizontal="right" vertical="center" wrapText="1"/>
    </xf>
    <xf numFmtId="0" fontId="196" fillId="0" borderId="0" xfId="0" applyFont="1" applyAlignment="1">
      <alignment horizontal="right" vertical="center" shrinkToFit="1"/>
    </xf>
    <xf numFmtId="197" fontId="175" fillId="0" borderId="0" xfId="0" applyNumberFormat="1" applyFont="1" applyFill="1" applyAlignment="1">
      <alignment horizontal="center" vertical="center"/>
    </xf>
    <xf numFmtId="197" fontId="175" fillId="0" borderId="0" xfId="0" applyNumberFormat="1" applyFont="1" applyAlignment="1">
      <alignment horizontal="center" vertical="center"/>
    </xf>
    <xf numFmtId="197" fontId="190" fillId="0" borderId="0" xfId="0" applyNumberFormat="1" applyFont="1" applyAlignment="1">
      <alignment horizontal="center" vertical="center"/>
    </xf>
    <xf numFmtId="0" fontId="190" fillId="0" borderId="22" xfId="328" applyFont="1" applyFill="1" applyBorder="1" applyAlignment="1">
      <alignment horizontal="center" vertical="center"/>
    </xf>
    <xf numFmtId="0" fontId="190" fillId="0" borderId="0" xfId="328" applyFont="1" applyFill="1" applyBorder="1" applyAlignment="1">
      <alignment horizontal="center" vertical="center"/>
    </xf>
    <xf numFmtId="198" fontId="190" fillId="0" borderId="0" xfId="328" applyNumberFormat="1" applyFont="1" applyFill="1" applyBorder="1" applyAlignment="1">
      <alignment horizontal="center" vertical="center"/>
    </xf>
    <xf numFmtId="0" fontId="202" fillId="0" borderId="27" xfId="311" applyNumberFormat="1" applyFont="1" applyBorder="1" applyAlignment="1">
      <alignment horizontal="center" vertical="center" wrapText="1"/>
    </xf>
    <xf numFmtId="41" fontId="202" fillId="0" borderId="10" xfId="211" applyFont="1" applyFill="1" applyBorder="1">
      <alignment vertical="center"/>
    </xf>
    <xf numFmtId="3" fontId="196" fillId="0" borderId="44" xfId="0" applyNumberFormat="1" applyFont="1" applyBorder="1" applyAlignment="1">
      <alignment horizontal="center" vertical="center" wrapText="1"/>
    </xf>
    <xf numFmtId="3" fontId="196" fillId="0" borderId="0" xfId="0" applyNumberFormat="1" applyFont="1" applyBorder="1" applyAlignment="1">
      <alignment horizontal="center" vertical="center" wrapText="1"/>
    </xf>
    <xf numFmtId="0" fontId="158" fillId="0" borderId="0" xfId="0" applyFont="1" applyBorder="1" applyAlignment="1">
      <alignment horizontal="center" vertical="center" wrapText="1"/>
    </xf>
    <xf numFmtId="3" fontId="158" fillId="0" borderId="44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75" fillId="0" borderId="0" xfId="0" applyFont="1" applyAlignment="1">
      <alignment horizontal="center" vertical="center"/>
    </xf>
    <xf numFmtId="178" fontId="189" fillId="0" borderId="0" xfId="0" applyNumberFormat="1" applyFont="1" applyAlignment="1">
      <alignment horizontal="center" vertical="center" wrapText="1"/>
    </xf>
    <xf numFmtId="176" fontId="188" fillId="0" borderId="0" xfId="0" quotePrefix="1" applyNumberFormat="1" applyFont="1" applyBorder="1" applyAlignment="1">
      <alignment horizontal="center" vertical="center" wrapText="1"/>
    </xf>
    <xf numFmtId="176" fontId="196" fillId="0" borderId="0" xfId="0" applyNumberFormat="1" applyFont="1" applyBorder="1" applyAlignment="1">
      <alignment horizontal="center" vertical="center" wrapText="1"/>
    </xf>
    <xf numFmtId="178" fontId="35" fillId="0" borderId="0" xfId="0" applyNumberFormat="1" applyFont="1" applyFill="1">
      <alignment vertical="center"/>
    </xf>
    <xf numFmtId="176" fontId="175" fillId="0" borderId="0" xfId="0" applyNumberFormat="1" applyFont="1" applyBorder="1" applyAlignment="1">
      <alignment horizontal="center" vertical="center" wrapText="1"/>
    </xf>
    <xf numFmtId="0" fontId="175" fillId="0" borderId="0" xfId="0" applyFont="1" applyBorder="1" applyAlignment="1">
      <alignment horizontal="center" vertical="center" wrapText="1"/>
    </xf>
    <xf numFmtId="176" fontId="175" fillId="0" borderId="0" xfId="0" applyNumberFormat="1" applyFont="1" applyBorder="1" applyAlignment="1">
      <alignment horizontal="center" vertical="center" wrapText="1"/>
    </xf>
    <xf numFmtId="182" fontId="175" fillId="0" borderId="0" xfId="211" applyNumberFormat="1" applyFont="1" applyBorder="1" applyAlignment="1">
      <alignment horizontal="center" vertical="center" wrapText="1"/>
    </xf>
    <xf numFmtId="182" fontId="6" fillId="0" borderId="0" xfId="0" applyNumberFormat="1" applyFont="1">
      <alignment vertical="center"/>
    </xf>
    <xf numFmtId="198" fontId="175" fillId="0" borderId="0" xfId="0" applyNumberFormat="1" applyFont="1" applyBorder="1" applyAlignment="1">
      <alignment horizontal="center" vertical="center" wrapText="1"/>
    </xf>
    <xf numFmtId="0" fontId="196" fillId="0" borderId="43" xfId="0" applyFont="1" applyBorder="1" applyAlignment="1">
      <alignment horizontal="center" vertical="center" wrapText="1"/>
    </xf>
    <xf numFmtId="176" fontId="196" fillId="0" borderId="51" xfId="211" applyNumberFormat="1" applyFont="1" applyFill="1" applyBorder="1" applyAlignment="1">
      <alignment horizontal="center" vertical="center"/>
    </xf>
    <xf numFmtId="176" fontId="196" fillId="0" borderId="10" xfId="211" applyNumberFormat="1" applyFont="1" applyFill="1" applyBorder="1" applyAlignment="1">
      <alignment horizontal="center" vertical="center"/>
    </xf>
    <xf numFmtId="0" fontId="190" fillId="0" borderId="0" xfId="0" applyFont="1" applyAlignment="1">
      <alignment horizontal="center" vertical="center" wrapText="1"/>
    </xf>
    <xf numFmtId="0" fontId="190" fillId="0" borderId="0" xfId="0" quotePrefix="1" applyFont="1" applyAlignment="1">
      <alignment horizontal="center" vertical="center" wrapText="1"/>
    </xf>
    <xf numFmtId="0" fontId="190" fillId="0" borderId="44" xfId="0" applyFont="1" applyBorder="1" applyAlignment="1">
      <alignment horizontal="center" vertical="center" wrapText="1"/>
    </xf>
    <xf numFmtId="0" fontId="190" fillId="0" borderId="0" xfId="0" applyFont="1" applyBorder="1" applyAlignment="1">
      <alignment horizontal="center" vertical="center" wrapText="1"/>
    </xf>
    <xf numFmtId="0" fontId="189" fillId="0" borderId="44" xfId="0" applyFont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3" fontId="190" fillId="0" borderId="22" xfId="0" applyNumberFormat="1" applyFont="1" applyBorder="1" applyAlignment="1">
      <alignment horizontal="center" vertical="center" wrapText="1"/>
    </xf>
    <xf numFmtId="0" fontId="189" fillId="0" borderId="0" xfId="0" applyFont="1" applyBorder="1" applyAlignment="1">
      <alignment horizontal="center" vertical="center" wrapText="1"/>
    </xf>
    <xf numFmtId="0" fontId="189" fillId="0" borderId="0" xfId="0" quotePrefix="1" applyFont="1" applyBorder="1" applyAlignment="1">
      <alignment horizontal="center" vertical="center" wrapText="1"/>
    </xf>
    <xf numFmtId="0" fontId="192" fillId="0" borderId="0" xfId="0" applyFont="1" applyBorder="1" applyAlignment="1">
      <alignment horizontal="center" vertical="center" wrapText="1"/>
    </xf>
    <xf numFmtId="0" fontId="139" fillId="0" borderId="0" xfId="0" applyFont="1" applyBorder="1" applyAlignment="1">
      <alignment horizontal="justify" vertical="top" wrapText="1"/>
    </xf>
    <xf numFmtId="0" fontId="189" fillId="0" borderId="22" xfId="0" applyFont="1" applyBorder="1" applyAlignment="1">
      <alignment horizontal="center" vertical="center" wrapText="1"/>
    </xf>
    <xf numFmtId="0" fontId="189" fillId="0" borderId="22" xfId="0" applyFont="1" applyFill="1" applyBorder="1" applyAlignment="1">
      <alignment horizontal="center" vertical="center" wrapText="1"/>
    </xf>
    <xf numFmtId="0" fontId="189" fillId="0" borderId="0" xfId="0" applyFont="1" applyFill="1" applyAlignment="1">
      <alignment horizontal="center" vertical="center" wrapText="1"/>
    </xf>
    <xf numFmtId="0" fontId="189" fillId="0" borderId="0" xfId="0" quotePrefix="1" applyFont="1" applyFill="1" applyAlignment="1">
      <alignment horizontal="center" vertical="center" wrapText="1"/>
    </xf>
    <xf numFmtId="0" fontId="189" fillId="0" borderId="22" xfId="0" quotePrefix="1" applyFont="1" applyBorder="1" applyAlignment="1">
      <alignment horizontal="center" vertical="center" wrapText="1"/>
    </xf>
    <xf numFmtId="0" fontId="189" fillId="0" borderId="0" xfId="0" applyFont="1" applyFill="1" applyBorder="1" applyAlignment="1">
      <alignment horizontal="center" vertical="center" wrapText="1"/>
    </xf>
    <xf numFmtId="176" fontId="193" fillId="0" borderId="44" xfId="211" applyNumberFormat="1" applyFont="1" applyBorder="1" applyAlignment="1">
      <alignment horizontal="center" vertical="center" wrapText="1"/>
    </xf>
    <xf numFmtId="176" fontId="193" fillId="0" borderId="0" xfId="211" applyNumberFormat="1" applyFont="1" applyAlignment="1">
      <alignment horizontal="center" vertical="center" wrapText="1"/>
    </xf>
    <xf numFmtId="0" fontId="193" fillId="0" borderId="0" xfId="0" applyFont="1" applyAlignment="1">
      <alignment horizontal="center" vertical="center"/>
    </xf>
    <xf numFmtId="0" fontId="193" fillId="0" borderId="0" xfId="0" applyFont="1" applyAlignment="1">
      <alignment horizontal="center" vertical="center" wrapText="1"/>
    </xf>
    <xf numFmtId="0" fontId="193" fillId="0" borderId="0" xfId="0" applyNumberFormat="1" applyFont="1" applyAlignment="1">
      <alignment horizontal="center" vertical="center"/>
    </xf>
    <xf numFmtId="0" fontId="193" fillId="0" borderId="22" xfId="0" applyFont="1" applyBorder="1" applyAlignment="1">
      <alignment horizontal="center" vertical="center" wrapText="1"/>
    </xf>
    <xf numFmtId="0" fontId="193" fillId="0" borderId="0" xfId="0" applyFont="1" applyFill="1" applyAlignment="1">
      <alignment horizontal="center" vertical="center" wrapText="1"/>
    </xf>
    <xf numFmtId="0" fontId="193" fillId="0" borderId="0" xfId="0" quotePrefix="1" applyFont="1" applyAlignment="1">
      <alignment horizontal="center" vertical="center" wrapText="1"/>
    </xf>
    <xf numFmtId="0" fontId="189" fillId="0" borderId="0" xfId="0" quotePrefix="1" applyFont="1" applyAlignment="1">
      <alignment horizontal="center" vertical="center" wrapText="1"/>
    </xf>
    <xf numFmtId="178" fontId="189" fillId="0" borderId="0" xfId="0" applyNumberFormat="1" applyFont="1" applyAlignment="1">
      <alignment horizontal="center" vertical="center" wrapText="1"/>
    </xf>
    <xf numFmtId="3" fontId="189" fillId="0" borderId="0" xfId="0" applyNumberFormat="1" applyFont="1" applyAlignment="1">
      <alignment horizontal="center" vertical="center" wrapText="1"/>
    </xf>
    <xf numFmtId="3" fontId="189" fillId="0" borderId="0" xfId="211" applyNumberFormat="1" applyFont="1" applyAlignment="1">
      <alignment horizontal="center" vertical="center" wrapText="1"/>
    </xf>
    <xf numFmtId="178" fontId="189" fillId="0" borderId="0" xfId="211" applyNumberFormat="1" applyFont="1" applyAlignment="1">
      <alignment horizontal="center" vertical="center" wrapText="1"/>
    </xf>
    <xf numFmtId="0" fontId="190" fillId="0" borderId="0" xfId="0" applyFont="1" applyFill="1" applyBorder="1" applyAlignment="1">
      <alignment horizontal="center" vertical="center" wrapText="1"/>
    </xf>
    <xf numFmtId="0" fontId="189" fillId="0" borderId="0" xfId="0" quotePrefix="1" applyNumberFormat="1" applyFont="1" applyBorder="1" applyAlignment="1">
      <alignment horizontal="center" vertical="center" wrapText="1"/>
    </xf>
    <xf numFmtId="0" fontId="189" fillId="0" borderId="0" xfId="0" applyNumberFormat="1" applyFont="1" applyBorder="1" applyAlignment="1">
      <alignment horizontal="center" vertical="center" wrapText="1"/>
    </xf>
    <xf numFmtId="0" fontId="189" fillId="0" borderId="44" xfId="0" applyNumberFormat="1" applyFont="1" applyBorder="1" applyAlignment="1">
      <alignment horizontal="center" vertical="center" wrapText="1"/>
    </xf>
    <xf numFmtId="176" fontId="189" fillId="0" borderId="0" xfId="0" applyNumberFormat="1" applyFont="1" applyBorder="1" applyAlignment="1">
      <alignment horizontal="center" vertical="center" wrapText="1"/>
    </xf>
    <xf numFmtId="3" fontId="189" fillId="0" borderId="0" xfId="0" applyNumberFormat="1" applyFont="1" applyBorder="1" applyAlignment="1">
      <alignment horizontal="center" vertical="center" wrapText="1"/>
    </xf>
    <xf numFmtId="0" fontId="190" fillId="0" borderId="44" xfId="0" applyFont="1" applyFill="1" applyBorder="1" applyAlignment="1">
      <alignment horizontal="center" vertical="center" wrapText="1"/>
    </xf>
    <xf numFmtId="0" fontId="190" fillId="0" borderId="0" xfId="0" applyFont="1" applyFill="1" applyAlignment="1">
      <alignment horizontal="center" vertical="center" wrapText="1"/>
    </xf>
    <xf numFmtId="0" fontId="190" fillId="0" borderId="0" xfId="0" quotePrefix="1" applyFont="1" applyFill="1" applyBorder="1" applyAlignment="1">
      <alignment horizontal="center" vertical="center" wrapText="1"/>
    </xf>
    <xf numFmtId="0" fontId="190" fillId="0" borderId="0" xfId="0" applyFont="1" applyAlignment="1">
      <alignment horizontal="center" vertical="center"/>
    </xf>
    <xf numFmtId="182" fontId="190" fillId="0" borderId="0" xfId="0" applyNumberFormat="1" applyFont="1" applyAlignment="1">
      <alignment horizontal="center" vertical="center"/>
    </xf>
    <xf numFmtId="182" fontId="190" fillId="0" borderId="0" xfId="0" applyNumberFormat="1" applyFont="1" applyAlignment="1">
      <alignment horizontal="center" vertical="center" wrapText="1"/>
    </xf>
    <xf numFmtId="182" fontId="190" fillId="0" borderId="44" xfId="0" applyNumberFormat="1" applyFont="1" applyBorder="1" applyAlignment="1">
      <alignment horizontal="center" vertical="center"/>
    </xf>
    <xf numFmtId="182" fontId="190" fillId="0" borderId="0" xfId="0" quotePrefix="1" applyNumberFormat="1" applyFont="1" applyAlignment="1">
      <alignment horizontal="center" vertical="center"/>
    </xf>
    <xf numFmtId="0" fontId="190" fillId="0" borderId="0" xfId="0" quotePrefix="1" applyFont="1" applyAlignment="1">
      <alignment horizontal="center" vertical="center"/>
    </xf>
    <xf numFmtId="41" fontId="124" fillId="0" borderId="0" xfId="0" applyNumberFormat="1" applyFont="1" applyFill="1" applyAlignment="1">
      <alignment horizontal="center" vertical="center" wrapText="1"/>
    </xf>
    <xf numFmtId="176" fontId="190" fillId="0" borderId="0" xfId="0" applyNumberFormat="1" applyFont="1" applyFill="1" applyAlignment="1">
      <alignment horizontal="center" vertical="center" wrapText="1"/>
    </xf>
    <xf numFmtId="176" fontId="190" fillId="0" borderId="0" xfId="0" quotePrefix="1" applyNumberFormat="1" applyFont="1" applyFill="1" applyAlignment="1">
      <alignment horizontal="center" vertical="center" wrapText="1"/>
    </xf>
    <xf numFmtId="176" fontId="190" fillId="0" borderId="44" xfId="0" applyNumberFormat="1" applyFont="1" applyFill="1" applyBorder="1" applyAlignment="1">
      <alignment horizontal="center" vertical="center" wrapText="1"/>
    </xf>
    <xf numFmtId="180" fontId="190" fillId="0" borderId="0" xfId="0" applyNumberFormat="1" applyFont="1" applyAlignment="1">
      <alignment horizontal="center" vertical="center" wrapText="1"/>
    </xf>
    <xf numFmtId="180" fontId="190" fillId="0" borderId="44" xfId="0" applyNumberFormat="1" applyFont="1" applyBorder="1" applyAlignment="1">
      <alignment horizontal="center" vertical="center" wrapText="1"/>
    </xf>
    <xf numFmtId="180" fontId="190" fillId="0" borderId="0" xfId="0" applyNumberFormat="1" applyFont="1" applyBorder="1" applyAlignment="1">
      <alignment horizontal="center" vertical="center" wrapText="1"/>
    </xf>
    <xf numFmtId="180" fontId="190" fillId="0" borderId="0" xfId="0" quotePrefix="1" applyNumberFormat="1" applyFont="1" applyAlignment="1">
      <alignment horizontal="center" vertical="center" wrapText="1"/>
    </xf>
    <xf numFmtId="180" fontId="190" fillId="0" borderId="44" xfId="0" quotePrefix="1" applyNumberFormat="1" applyFont="1" applyBorder="1" applyAlignment="1">
      <alignment horizontal="center" vertical="center" wrapText="1"/>
    </xf>
    <xf numFmtId="0" fontId="193" fillId="0" borderId="0" xfId="0" applyFont="1" applyBorder="1" applyAlignment="1">
      <alignment horizontal="center" vertical="center" wrapText="1"/>
    </xf>
    <xf numFmtId="178" fontId="190" fillId="0" borderId="0" xfId="211" applyNumberFormat="1" applyFont="1" applyBorder="1" applyAlignment="1">
      <alignment horizontal="center" vertical="center" wrapText="1"/>
    </xf>
    <xf numFmtId="198" fontId="190" fillId="0" borderId="0" xfId="0" applyNumberFormat="1" applyFont="1" applyBorder="1" applyAlignment="1">
      <alignment horizontal="center" vertical="center" wrapText="1"/>
    </xf>
    <xf numFmtId="180" fontId="175" fillId="0" borderId="0" xfId="0" applyNumberFormat="1" applyFont="1" applyFill="1" applyAlignment="1">
      <alignment horizontal="center" vertical="center"/>
    </xf>
    <xf numFmtId="180" fontId="175" fillId="0" borderId="2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189" fillId="0" borderId="0" xfId="0" quotePrefix="1" applyFont="1" applyAlignment="1">
      <alignment horizontal="center" vertical="center" wrapText="1"/>
    </xf>
    <xf numFmtId="176" fontId="190" fillId="0" borderId="0" xfId="0" quotePrefix="1" applyNumberFormat="1" applyFont="1" applyFill="1" applyAlignment="1">
      <alignment horizontal="center" vertical="center" wrapText="1"/>
    </xf>
    <xf numFmtId="0" fontId="190" fillId="0" borderId="108" xfId="0" applyFont="1" applyBorder="1" applyAlignment="1">
      <alignment horizontal="center" vertical="center" wrapText="1"/>
    </xf>
    <xf numFmtId="3" fontId="190" fillId="0" borderId="109" xfId="0" applyNumberFormat="1" applyFont="1" applyBorder="1" applyAlignment="1">
      <alignment horizontal="center" vertical="center" wrapText="1"/>
    </xf>
    <xf numFmtId="3" fontId="190" fillId="0" borderId="107" xfId="0" applyNumberFormat="1" applyFont="1" applyBorder="1" applyAlignment="1">
      <alignment horizontal="center" vertical="center" wrapText="1"/>
    </xf>
    <xf numFmtId="0" fontId="189" fillId="0" borderId="107" xfId="0" quotePrefix="1" applyFont="1" applyBorder="1" applyAlignment="1">
      <alignment horizontal="center" vertical="center" wrapText="1"/>
    </xf>
    <xf numFmtId="0" fontId="189" fillId="0" borderId="107" xfId="0" applyFont="1" applyBorder="1" applyAlignment="1">
      <alignment horizontal="center" vertical="center" wrapText="1"/>
    </xf>
    <xf numFmtId="0" fontId="189" fillId="0" borderId="109" xfId="0" quotePrefix="1" applyFont="1" applyBorder="1" applyAlignment="1">
      <alignment horizontal="center" vertical="center" wrapText="1"/>
    </xf>
    <xf numFmtId="0" fontId="189" fillId="0" borderId="109" xfId="0" applyFont="1" applyFill="1" applyBorder="1" applyAlignment="1">
      <alignment horizontal="center" vertical="center" wrapText="1"/>
    </xf>
    <xf numFmtId="0" fontId="189" fillId="0" borderId="107" xfId="0" applyFont="1" applyFill="1" applyBorder="1" applyAlignment="1">
      <alignment horizontal="center" vertical="center" wrapText="1"/>
    </xf>
    <xf numFmtId="0" fontId="189" fillId="0" borderId="107" xfId="0" quotePrefix="1" applyFont="1" applyFill="1" applyBorder="1" applyAlignment="1">
      <alignment horizontal="center" vertical="center" wrapText="1"/>
    </xf>
    <xf numFmtId="0" fontId="139" fillId="0" borderId="0" xfId="0" applyFont="1" applyBorder="1" applyAlignment="1">
      <alignment wrapText="1"/>
    </xf>
    <xf numFmtId="0" fontId="139" fillId="0" borderId="0" xfId="0" applyFont="1" applyBorder="1" applyAlignment="1">
      <alignment vertical="top" wrapText="1"/>
    </xf>
    <xf numFmtId="0" fontId="203" fillId="0" borderId="21" xfId="0" applyFont="1" applyBorder="1" applyAlignment="1">
      <alignment horizontal="center" vertical="center" wrapText="1"/>
    </xf>
    <xf numFmtId="0" fontId="189" fillId="0" borderId="108" xfId="0" applyFont="1" applyBorder="1" applyAlignment="1">
      <alignment horizontal="center" vertical="center" wrapText="1"/>
    </xf>
    <xf numFmtId="0" fontId="189" fillId="0" borderId="110" xfId="0" applyNumberFormat="1" applyFont="1" applyBorder="1" applyAlignment="1">
      <alignment horizontal="center" vertical="center" wrapText="1"/>
    </xf>
    <xf numFmtId="176" fontId="189" fillId="0" borderId="107" xfId="0" applyNumberFormat="1" applyFont="1" applyBorder="1" applyAlignment="1">
      <alignment horizontal="center" vertical="center" wrapText="1"/>
    </xf>
    <xf numFmtId="0" fontId="189" fillId="0" borderId="107" xfId="0" applyNumberFormat="1" applyFont="1" applyBorder="1" applyAlignment="1">
      <alignment horizontal="center" vertical="center" wrapText="1"/>
    </xf>
    <xf numFmtId="176" fontId="193" fillId="0" borderId="110" xfId="211" applyNumberFormat="1" applyFont="1" applyBorder="1" applyAlignment="1">
      <alignment horizontal="center" vertical="center" wrapText="1"/>
    </xf>
    <xf numFmtId="176" fontId="193" fillId="0" borderId="107" xfId="211" applyNumberFormat="1" applyFont="1" applyBorder="1" applyAlignment="1">
      <alignment horizontal="center" vertical="center" wrapText="1"/>
    </xf>
    <xf numFmtId="176" fontId="193" fillId="0" borderId="107" xfId="211" quotePrefix="1" applyNumberFormat="1" applyFont="1" applyBorder="1" applyAlignment="1">
      <alignment horizontal="center" vertical="center" wrapText="1"/>
    </xf>
    <xf numFmtId="0" fontId="193" fillId="0" borderId="109" xfId="0" applyFont="1" applyBorder="1" applyAlignment="1">
      <alignment horizontal="center" vertical="center" wrapText="1"/>
    </xf>
    <xf numFmtId="0" fontId="193" fillId="0" borderId="107" xfId="0" applyFont="1" applyBorder="1" applyAlignment="1">
      <alignment horizontal="center" vertical="center" wrapText="1"/>
    </xf>
    <xf numFmtId="0" fontId="193" fillId="0" borderId="107" xfId="0" applyFont="1" applyFill="1" applyBorder="1" applyAlignment="1">
      <alignment horizontal="center" vertical="center" wrapText="1"/>
    </xf>
    <xf numFmtId="0" fontId="193" fillId="0" borderId="107" xfId="0" applyFont="1" applyBorder="1" applyAlignment="1">
      <alignment horizontal="center" vertical="center"/>
    </xf>
    <xf numFmtId="0" fontId="142" fillId="0" borderId="35" xfId="0" applyFont="1" applyBorder="1" applyAlignment="1">
      <alignment horizontal="center" vertical="center" wrapText="1"/>
    </xf>
    <xf numFmtId="0" fontId="142" fillId="0" borderId="52" xfId="0" applyFont="1" applyBorder="1" applyAlignment="1">
      <alignment horizontal="center" vertical="center" wrapText="1"/>
    </xf>
    <xf numFmtId="0" fontId="142" fillId="0" borderId="66" xfId="0" applyFont="1" applyBorder="1" applyAlignment="1">
      <alignment horizontal="center" vertical="center" wrapText="1"/>
    </xf>
    <xf numFmtId="0" fontId="142" fillId="0" borderId="21" xfId="0" applyFont="1" applyBorder="1" applyAlignment="1">
      <alignment horizontal="center" vertical="center" wrapText="1"/>
    </xf>
    <xf numFmtId="0" fontId="181" fillId="0" borderId="31" xfId="0" applyFont="1" applyBorder="1" applyAlignment="1">
      <alignment horizontal="center" vertical="center" wrapText="1"/>
    </xf>
    <xf numFmtId="0" fontId="181" fillId="0" borderId="46" xfId="0" applyFont="1" applyBorder="1" applyAlignment="1">
      <alignment horizontal="center" vertical="center" wrapText="1"/>
    </xf>
    <xf numFmtId="0" fontId="181" fillId="0" borderId="6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2" fillId="0" borderId="16" xfId="0" applyFont="1" applyBorder="1" applyAlignment="1">
      <alignment horizontal="right" vertical="center" wrapText="1"/>
    </xf>
    <xf numFmtId="0" fontId="146" fillId="0" borderId="21" xfId="0" applyFont="1" applyBorder="1" applyAlignment="1">
      <alignment horizontal="center" vertical="center" wrapText="1"/>
    </xf>
    <xf numFmtId="0" fontId="146" fillId="0" borderId="46" xfId="0" applyFont="1" applyBorder="1" applyAlignment="1">
      <alignment horizontal="center" vertical="center" wrapText="1"/>
    </xf>
    <xf numFmtId="0" fontId="146" fillId="0" borderId="57" xfId="0" applyFont="1" applyBorder="1" applyAlignment="1">
      <alignment horizontal="center" vertical="center" wrapText="1"/>
    </xf>
    <xf numFmtId="0" fontId="146" fillId="0" borderId="26" xfId="0" applyFont="1" applyBorder="1" applyAlignment="1">
      <alignment horizontal="center" vertical="center" wrapText="1"/>
    </xf>
    <xf numFmtId="0" fontId="181" fillId="0" borderId="57" xfId="0" applyFont="1" applyBorder="1" applyAlignment="1">
      <alignment horizontal="center" vertical="center" wrapText="1"/>
    </xf>
    <xf numFmtId="0" fontId="181" fillId="0" borderId="26" xfId="0" applyFont="1" applyBorder="1" applyAlignment="1">
      <alignment horizontal="center" vertical="center" wrapText="1"/>
    </xf>
    <xf numFmtId="0" fontId="181" fillId="0" borderId="44" xfId="0" applyFont="1" applyBorder="1" applyAlignment="1">
      <alignment horizontal="center" vertical="center" wrapText="1"/>
    </xf>
    <xf numFmtId="0" fontId="142" fillId="0" borderId="36" xfId="0" applyFont="1" applyBorder="1" applyAlignment="1">
      <alignment horizontal="center" vertical="center" wrapText="1"/>
    </xf>
    <xf numFmtId="0" fontId="142" fillId="0" borderId="57" xfId="0" applyFont="1" applyBorder="1" applyAlignment="1">
      <alignment horizontal="center" vertical="center" wrapText="1"/>
    </xf>
    <xf numFmtId="0" fontId="146" fillId="0" borderId="36" xfId="0" applyFont="1" applyBorder="1" applyAlignment="1">
      <alignment horizontal="center" vertical="center" wrapText="1"/>
    </xf>
    <xf numFmtId="0" fontId="142" fillId="0" borderId="44" xfId="0" applyFont="1" applyBorder="1" applyAlignment="1">
      <alignment horizontal="center" vertical="center" wrapText="1"/>
    </xf>
    <xf numFmtId="0" fontId="181" fillId="0" borderId="0" xfId="0" applyFont="1" applyBorder="1" applyAlignment="1">
      <alignment horizontal="center" vertical="center" wrapText="1"/>
    </xf>
    <xf numFmtId="0" fontId="181" fillId="0" borderId="21" xfId="0" applyFont="1" applyBorder="1" applyAlignment="1">
      <alignment horizontal="center" vertical="center" wrapText="1"/>
    </xf>
    <xf numFmtId="0" fontId="142" fillId="0" borderId="0" xfId="0" applyFont="1" applyAlignment="1">
      <alignment horizontal="left" vertical="top" wrapText="1"/>
    </xf>
    <xf numFmtId="0" fontId="142" fillId="0" borderId="0" xfId="0" applyFont="1" applyAlignment="1">
      <alignment horizontal="right" vertical="top" wrapText="1"/>
    </xf>
    <xf numFmtId="0" fontId="165" fillId="0" borderId="52" xfId="0" applyFont="1" applyBorder="1" applyAlignment="1">
      <alignment horizontal="justify" vertical="top" wrapText="1"/>
    </xf>
    <xf numFmtId="0" fontId="142" fillId="0" borderId="0" xfId="0" applyFont="1" applyAlignment="1">
      <alignment horizontal="right" vertical="center"/>
    </xf>
    <xf numFmtId="0" fontId="13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4" fillId="0" borderId="16" xfId="0" applyFont="1" applyBorder="1" applyAlignment="1">
      <alignment horizontal="justify" vertical="center" wrapText="1"/>
    </xf>
    <xf numFmtId="0" fontId="126" fillId="0" borderId="16" xfId="0" applyFont="1" applyBorder="1" applyAlignment="1">
      <alignment horizontal="center" vertical="center" wrapText="1"/>
    </xf>
    <xf numFmtId="0" fontId="126" fillId="0" borderId="35" xfId="0" applyFont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26" fillId="0" borderId="75" xfId="0" applyFont="1" applyBorder="1" applyAlignment="1">
      <alignment horizontal="center" vertical="center" wrapText="1"/>
    </xf>
    <xf numFmtId="0" fontId="126" fillId="0" borderId="37" xfId="0" applyFont="1" applyBorder="1" applyAlignment="1">
      <alignment horizontal="center" vertical="center" wrapText="1"/>
    </xf>
    <xf numFmtId="0" fontId="126" fillId="0" borderId="52" xfId="0" applyFont="1" applyBorder="1" applyAlignment="1">
      <alignment horizontal="center" vertical="center" wrapText="1"/>
    </xf>
    <xf numFmtId="0" fontId="126" fillId="0" borderId="36" xfId="0" applyFont="1" applyBorder="1" applyAlignment="1">
      <alignment horizontal="center" vertical="center" wrapText="1"/>
    </xf>
    <xf numFmtId="0" fontId="126" fillId="0" borderId="57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6" fillId="0" borderId="73" xfId="0" applyFont="1" applyBorder="1" applyAlignment="1">
      <alignment horizontal="center" vertical="center" wrapText="1"/>
    </xf>
    <xf numFmtId="0" fontId="126" fillId="0" borderId="74" xfId="0" applyFont="1" applyBorder="1" applyAlignment="1">
      <alignment horizontal="center" vertical="center" wrapText="1"/>
    </xf>
    <xf numFmtId="0" fontId="126" fillId="0" borderId="30" xfId="0" applyFont="1" applyBorder="1" applyAlignment="1">
      <alignment horizontal="center" vertical="center" wrapText="1"/>
    </xf>
    <xf numFmtId="0" fontId="127" fillId="0" borderId="37" xfId="0" applyFont="1" applyBorder="1" applyAlignment="1">
      <alignment horizontal="center" vertical="center" wrapText="1"/>
    </xf>
    <xf numFmtId="0" fontId="127" fillId="0" borderId="47" xfId="0" applyFont="1" applyBorder="1" applyAlignment="1">
      <alignment horizontal="center" vertical="center" wrapText="1"/>
    </xf>
    <xf numFmtId="0" fontId="127" fillId="0" borderId="57" xfId="0" applyFont="1" applyBorder="1" applyAlignment="1">
      <alignment horizontal="center" vertical="center" wrapText="1"/>
    </xf>
    <xf numFmtId="0" fontId="127" fillId="0" borderId="26" xfId="0" applyFont="1" applyBorder="1" applyAlignment="1">
      <alignment horizontal="center" vertical="center" wrapText="1"/>
    </xf>
    <xf numFmtId="0" fontId="126" fillId="0" borderId="66" xfId="0" applyFont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27" fillId="0" borderId="44" xfId="0" applyFont="1" applyBorder="1" applyAlignment="1">
      <alignment horizontal="center" vertical="center" wrapText="1"/>
    </xf>
    <xf numFmtId="0" fontId="127" fillId="0" borderId="25" xfId="0" applyFont="1" applyBorder="1" applyAlignment="1">
      <alignment horizontal="center" vertical="center" wrapText="1"/>
    </xf>
    <xf numFmtId="0" fontId="127" fillId="0" borderId="21" xfId="0" applyFont="1" applyBorder="1" applyAlignment="1">
      <alignment horizontal="center" vertical="center" wrapText="1"/>
    </xf>
    <xf numFmtId="0" fontId="127" fillId="0" borderId="6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4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24" fillId="0" borderId="16" xfId="0" applyFont="1" applyBorder="1" applyAlignment="1">
      <alignment horizontal="left" vertical="center" wrapText="1"/>
    </xf>
    <xf numFmtId="0" fontId="126" fillId="0" borderId="16" xfId="0" applyFont="1" applyBorder="1" applyAlignment="1">
      <alignment horizontal="right" vertical="center" wrapText="1"/>
    </xf>
    <xf numFmtId="0" fontId="126" fillId="0" borderId="45" xfId="0" applyFont="1" applyBorder="1" applyAlignment="1">
      <alignment horizontal="center" vertical="center" wrapText="1"/>
    </xf>
    <xf numFmtId="0" fontId="126" fillId="0" borderId="63" xfId="0" applyFont="1" applyBorder="1" applyAlignment="1">
      <alignment horizontal="center" vertical="center" wrapText="1"/>
    </xf>
    <xf numFmtId="0" fontId="126" fillId="0" borderId="31" xfId="0" applyFont="1" applyBorder="1" applyAlignment="1">
      <alignment horizontal="center" vertical="center" wrapText="1"/>
    </xf>
    <xf numFmtId="0" fontId="126" fillId="0" borderId="67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0" fontId="175" fillId="0" borderId="0" xfId="0" applyFont="1" applyAlignment="1">
      <alignment horizontal="center" vertical="center"/>
    </xf>
    <xf numFmtId="0" fontId="126" fillId="0" borderId="47" xfId="0" applyFont="1" applyBorder="1" applyAlignment="1">
      <alignment horizontal="center" vertical="center" wrapText="1"/>
    </xf>
    <xf numFmtId="0" fontId="126" fillId="0" borderId="68" xfId="0" applyFont="1" applyBorder="1" applyAlignment="1">
      <alignment horizontal="center" vertical="center" wrapText="1"/>
    </xf>
    <xf numFmtId="0" fontId="126" fillId="0" borderId="78" xfId="0" applyFont="1" applyBorder="1" applyAlignment="1">
      <alignment horizontal="center" vertical="center" wrapText="1"/>
    </xf>
    <xf numFmtId="0" fontId="126" fillId="0" borderId="79" xfId="0" applyFont="1" applyFill="1" applyBorder="1" applyAlignment="1">
      <alignment horizontal="center" vertical="center" wrapText="1"/>
    </xf>
    <xf numFmtId="0" fontId="126" fillId="0" borderId="30" xfId="0" applyFont="1" applyFill="1" applyBorder="1" applyAlignment="1">
      <alignment horizontal="center" vertical="center" wrapText="1"/>
    </xf>
    <xf numFmtId="0" fontId="126" fillId="0" borderId="57" xfId="0" applyFont="1" applyFill="1" applyBorder="1" applyAlignment="1">
      <alignment horizontal="center" vertical="center" wrapText="1"/>
    </xf>
    <xf numFmtId="0" fontId="126" fillId="0" borderId="19" xfId="0" applyFont="1" applyFill="1" applyBorder="1" applyAlignment="1">
      <alignment horizontal="center" vertical="center" wrapText="1"/>
    </xf>
    <xf numFmtId="0" fontId="131" fillId="0" borderId="17" xfId="0" applyFont="1" applyBorder="1" applyAlignment="1">
      <alignment horizontal="center" vertical="center" wrapText="1"/>
    </xf>
    <xf numFmtId="0" fontId="131" fillId="0" borderId="49" xfId="0" applyFont="1" applyBorder="1" applyAlignment="1">
      <alignment horizontal="center" vertical="center" wrapText="1"/>
    </xf>
    <xf numFmtId="0" fontId="138" fillId="0" borderId="25" xfId="0" applyFont="1" applyBorder="1" applyAlignment="1">
      <alignment horizontal="center" vertical="center" wrapText="1"/>
    </xf>
    <xf numFmtId="0" fontId="138" fillId="0" borderId="63" xfId="0" applyFont="1" applyBorder="1" applyAlignment="1">
      <alignment horizontal="center" vertical="center" wrapText="1"/>
    </xf>
    <xf numFmtId="0" fontId="124" fillId="0" borderId="0" xfId="0" applyFont="1" applyAlignment="1">
      <alignment horizontal="left" vertical="top" wrapText="1"/>
    </xf>
    <xf numFmtId="0" fontId="151" fillId="0" borderId="16" xfId="0" applyFont="1" applyBorder="1" applyAlignment="1">
      <alignment horizontal="justify" vertical="center" wrapText="1"/>
    </xf>
    <xf numFmtId="0" fontId="126" fillId="0" borderId="77" xfId="0" applyFont="1" applyBorder="1" applyAlignment="1">
      <alignment horizontal="center" vertical="center" wrapText="1"/>
    </xf>
    <xf numFmtId="0" fontId="126" fillId="0" borderId="76" xfId="0" applyFont="1" applyBorder="1" applyAlignment="1">
      <alignment horizontal="center" vertical="center" wrapText="1"/>
    </xf>
    <xf numFmtId="0" fontId="126" fillId="0" borderId="22" xfId="0" applyFont="1" applyBorder="1" applyAlignment="1">
      <alignment horizontal="center" vertical="center" wrapText="1"/>
    </xf>
    <xf numFmtId="0" fontId="126" fillId="0" borderId="46" xfId="0" applyFont="1" applyBorder="1" applyAlignment="1">
      <alignment horizontal="center" vertical="center" wrapText="1"/>
    </xf>
    <xf numFmtId="0" fontId="139" fillId="0" borderId="52" xfId="0" applyFont="1" applyBorder="1" applyAlignment="1">
      <alignment horizontal="justify" vertical="top" wrapText="1"/>
    </xf>
    <xf numFmtId="0" fontId="139" fillId="0" borderId="0" xfId="0" applyFont="1" applyBorder="1" applyAlignment="1">
      <alignment horizontal="justify" vertical="top" wrapText="1"/>
    </xf>
    <xf numFmtId="0" fontId="34" fillId="0" borderId="0" xfId="0" applyFont="1" applyAlignment="1">
      <alignment horizontal="center" vertical="center"/>
    </xf>
    <xf numFmtId="0" fontId="127" fillId="0" borderId="0" xfId="0" applyFont="1" applyAlignment="1">
      <alignment horizontal="right" vertical="top" wrapText="1"/>
    </xf>
    <xf numFmtId="0" fontId="127" fillId="0" borderId="0" xfId="0" applyFont="1" applyAlignment="1">
      <alignment horizontal="left" vertical="top" wrapText="1"/>
    </xf>
    <xf numFmtId="0" fontId="146" fillId="0" borderId="0" xfId="0" applyFont="1" applyAlignment="1">
      <alignment horizontal="left" vertical="center"/>
    </xf>
    <xf numFmtId="0" fontId="130" fillId="0" borderId="16" xfId="0" applyFont="1" applyBorder="1" applyAlignment="1">
      <alignment horizontal="right" vertical="center"/>
    </xf>
    <xf numFmtId="0" fontId="127" fillId="0" borderId="46" xfId="0" applyFont="1" applyBorder="1" applyAlignment="1">
      <alignment horizontal="center" vertical="center" wrapText="1"/>
    </xf>
    <xf numFmtId="0" fontId="127" fillId="0" borderId="66" xfId="0" applyFont="1" applyBorder="1" applyAlignment="1">
      <alignment horizontal="center" vertical="center" wrapText="1"/>
    </xf>
    <xf numFmtId="0" fontId="127" fillId="0" borderId="36" xfId="0" applyFont="1" applyBorder="1" applyAlignment="1">
      <alignment horizontal="center" vertical="center" wrapText="1"/>
    </xf>
    <xf numFmtId="0" fontId="127" fillId="0" borderId="35" xfId="0" applyFont="1" applyBorder="1" applyAlignment="1">
      <alignment horizontal="center" vertical="center" wrapText="1"/>
    </xf>
    <xf numFmtId="0" fontId="127" fillId="0" borderId="52" xfId="0" applyFont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 wrapText="1"/>
    </xf>
    <xf numFmtId="0" fontId="127" fillId="0" borderId="50" xfId="0" applyFont="1" applyBorder="1" applyAlignment="1">
      <alignment horizontal="center" vertical="center" wrapText="1"/>
    </xf>
    <xf numFmtId="0" fontId="127" fillId="0" borderId="49" xfId="0" applyFont="1" applyBorder="1" applyAlignment="1">
      <alignment horizontal="center" vertical="center" wrapText="1"/>
    </xf>
    <xf numFmtId="0" fontId="127" fillId="0" borderId="0" xfId="0" applyFont="1" applyBorder="1" applyAlignment="1">
      <alignment horizontal="center" vertical="center" wrapText="1"/>
    </xf>
    <xf numFmtId="0" fontId="127" fillId="0" borderId="31" xfId="0" applyFont="1" applyBorder="1" applyAlignment="1">
      <alignment horizontal="center" vertical="center" wrapText="1"/>
    </xf>
    <xf numFmtId="0" fontId="127" fillId="0" borderId="67" xfId="0" applyFont="1" applyBorder="1" applyAlignment="1">
      <alignment horizontal="center" vertical="center" wrapText="1"/>
    </xf>
    <xf numFmtId="0" fontId="124" fillId="0" borderId="0" xfId="0" applyFont="1" applyAlignment="1">
      <alignment horizontal="right" vertical="center"/>
    </xf>
    <xf numFmtId="0" fontId="130" fillId="0" borderId="0" xfId="0" applyFont="1" applyAlignment="1">
      <alignment horizontal="right" vertical="center"/>
    </xf>
    <xf numFmtId="0" fontId="182" fillId="0" borderId="0" xfId="0" applyFont="1" applyAlignment="1">
      <alignment horizontal="right" vertical="center" wrapText="1"/>
    </xf>
    <xf numFmtId="0" fontId="127" fillId="0" borderId="0" xfId="0" applyFont="1" applyBorder="1" applyAlignment="1">
      <alignment horizontal="justify" vertical="top" wrapText="1"/>
    </xf>
    <xf numFmtId="0" fontId="124" fillId="0" borderId="80" xfId="0" applyFont="1" applyBorder="1" applyAlignment="1">
      <alignment horizontal="center" vertical="center" wrapText="1"/>
    </xf>
    <xf numFmtId="0" fontId="124" fillId="0" borderId="81" xfId="0" applyFont="1" applyBorder="1" applyAlignment="1">
      <alignment horizontal="center" vertical="center" wrapText="1"/>
    </xf>
    <xf numFmtId="0" fontId="126" fillId="0" borderId="17" xfId="0" applyFont="1" applyBorder="1" applyAlignment="1">
      <alignment horizontal="center" vertical="center" wrapText="1"/>
    </xf>
    <xf numFmtId="0" fontId="126" fillId="0" borderId="50" xfId="0" applyFont="1" applyBorder="1" applyAlignment="1">
      <alignment horizontal="center" vertical="center" wrapText="1"/>
    </xf>
    <xf numFmtId="0" fontId="126" fillId="0" borderId="26" xfId="0" applyFont="1" applyBorder="1" applyAlignment="1">
      <alignment horizontal="center" vertical="center" wrapText="1"/>
    </xf>
    <xf numFmtId="0" fontId="126" fillId="0" borderId="25" xfId="0" applyFont="1" applyBorder="1" applyAlignment="1">
      <alignment horizontal="center" vertical="center" wrapText="1"/>
    </xf>
    <xf numFmtId="0" fontId="124" fillId="0" borderId="82" xfId="0" applyFont="1" applyBorder="1" applyAlignment="1">
      <alignment horizontal="center" vertical="center" wrapText="1"/>
    </xf>
    <xf numFmtId="0" fontId="126" fillId="0" borderId="0" xfId="0" applyFont="1" applyAlignment="1">
      <alignment horizontal="left" vertical="top" wrapText="1"/>
    </xf>
    <xf numFmtId="0" fontId="126" fillId="0" borderId="0" xfId="0" applyFont="1" applyAlignment="1">
      <alignment horizontal="left" wrapText="1"/>
    </xf>
    <xf numFmtId="0" fontId="126" fillId="0" borderId="0" xfId="0" applyFont="1" applyAlignment="1">
      <alignment horizontal="right" wrapText="1"/>
    </xf>
    <xf numFmtId="0" fontId="146" fillId="0" borderId="0" xfId="0" applyFont="1" applyAlignment="1">
      <alignment horizontal="left" vertical="top" wrapText="1"/>
    </xf>
    <xf numFmtId="0" fontId="181" fillId="0" borderId="0" xfId="0" applyFont="1" applyAlignment="1">
      <alignment horizontal="left" vertical="top" wrapText="1"/>
    </xf>
    <xf numFmtId="0" fontId="126" fillId="0" borderId="0" xfId="0" applyFont="1" applyBorder="1" applyAlignment="1">
      <alignment horizontal="center" vertical="top" wrapText="1"/>
    </xf>
    <xf numFmtId="0" fontId="146" fillId="0" borderId="0" xfId="0" applyFont="1" applyAlignment="1">
      <alignment horizontal="left" vertical="top"/>
    </xf>
    <xf numFmtId="0" fontId="126" fillId="0" borderId="0" xfId="0" applyFont="1" applyAlignment="1">
      <alignment horizontal="right" vertical="top" wrapText="1"/>
    </xf>
    <xf numFmtId="0" fontId="139" fillId="0" borderId="52" xfId="0" applyFont="1" applyBorder="1" applyAlignment="1">
      <alignment horizontal="center" vertical="top" wrapText="1"/>
    </xf>
    <xf numFmtId="0" fontId="126" fillId="0" borderId="19" xfId="0" applyFont="1" applyBorder="1" applyAlignment="1">
      <alignment horizontal="center" vertical="center" wrapText="1"/>
    </xf>
    <xf numFmtId="0" fontId="142" fillId="0" borderId="16" xfId="0" applyFont="1" applyBorder="1" applyAlignment="1">
      <alignment horizontal="justify" vertical="center" wrapText="1"/>
    </xf>
    <xf numFmtId="0" fontId="179" fillId="0" borderId="62" xfId="277" applyFont="1" applyFill="1" applyBorder="1" applyAlignment="1">
      <alignment horizontal="center" vertical="center"/>
    </xf>
    <xf numFmtId="0" fontId="179" fillId="0" borderId="4" xfId="277" applyFont="1" applyFill="1" applyBorder="1" applyAlignment="1">
      <alignment horizontal="center" vertical="center"/>
    </xf>
    <xf numFmtId="0" fontId="179" fillId="0" borderId="85" xfId="277" applyFont="1" applyFill="1" applyBorder="1" applyAlignment="1">
      <alignment horizontal="center" vertical="center"/>
    </xf>
    <xf numFmtId="41" fontId="179" fillId="0" borderId="20" xfId="211" applyFont="1" applyFill="1" applyBorder="1" applyAlignment="1">
      <alignment horizontal="center" vertical="center" wrapText="1" shrinkToFit="1"/>
    </xf>
    <xf numFmtId="41" fontId="179" fillId="0" borderId="23" xfId="211" applyFont="1" applyFill="1" applyBorder="1" applyAlignment="1">
      <alignment horizontal="center" vertical="center" wrapText="1" shrinkToFit="1"/>
    </xf>
    <xf numFmtId="41" fontId="179" fillId="0" borderId="58" xfId="211" applyFont="1" applyFill="1" applyBorder="1" applyAlignment="1">
      <alignment horizontal="center" vertical="center" wrapText="1" shrinkToFit="1"/>
    </xf>
    <xf numFmtId="41" fontId="179" fillId="0" borderId="47" xfId="211" applyFont="1" applyFill="1" applyBorder="1" applyAlignment="1">
      <alignment horizontal="center" vertical="center" wrapText="1" shrinkToFit="1"/>
    </xf>
    <xf numFmtId="0" fontId="179" fillId="0" borderId="42" xfId="277" applyFont="1" applyFill="1" applyBorder="1" applyAlignment="1">
      <alignment horizontal="center" vertical="center" wrapText="1"/>
    </xf>
    <xf numFmtId="0" fontId="179" fillId="0" borderId="37" xfId="277" applyFont="1" applyFill="1" applyBorder="1" applyAlignment="1">
      <alignment horizontal="center" vertical="center"/>
    </xf>
    <xf numFmtId="0" fontId="179" fillId="0" borderId="47" xfId="277" applyFont="1" applyFill="1" applyBorder="1" applyAlignment="1">
      <alignment horizontal="center" vertical="center"/>
    </xf>
    <xf numFmtId="0" fontId="179" fillId="0" borderId="83" xfId="277" applyFont="1" applyFill="1" applyBorder="1" applyAlignment="1">
      <alignment horizontal="center" vertical="center"/>
    </xf>
    <xf numFmtId="0" fontId="179" fillId="0" borderId="84" xfId="277" applyFont="1" applyFill="1" applyBorder="1" applyAlignment="1">
      <alignment horizontal="center" vertical="center"/>
    </xf>
    <xf numFmtId="0" fontId="130" fillId="0" borderId="0" xfId="277" applyFont="1" applyAlignment="1">
      <alignment horizontal="right"/>
    </xf>
    <xf numFmtId="41" fontId="179" fillId="0" borderId="24" xfId="211" applyFont="1" applyFill="1" applyBorder="1" applyAlignment="1">
      <alignment horizontal="center" vertical="center" wrapText="1" shrinkToFit="1"/>
    </xf>
    <xf numFmtId="41" fontId="179" fillId="0" borderId="45" xfId="211" applyFont="1" applyFill="1" applyBorder="1" applyAlignment="1">
      <alignment horizontal="center" vertical="center" wrapText="1" shrinkToFit="1"/>
    </xf>
    <xf numFmtId="0" fontId="179" fillId="0" borderId="86" xfId="277" applyFont="1" applyFill="1" applyBorder="1" applyAlignment="1">
      <alignment horizontal="center" vertical="center"/>
    </xf>
    <xf numFmtId="0" fontId="179" fillId="0" borderId="87" xfId="277" applyFont="1" applyFill="1" applyBorder="1" applyAlignment="1">
      <alignment horizontal="center" vertical="center"/>
    </xf>
    <xf numFmtId="0" fontId="179" fillId="0" borderId="22" xfId="277" applyFont="1" applyFill="1" applyBorder="1" applyAlignment="1">
      <alignment horizontal="center" vertical="center"/>
    </xf>
    <xf numFmtId="0" fontId="179" fillId="0" borderId="0" xfId="277" applyFont="1" applyFill="1" applyBorder="1" applyAlignment="1">
      <alignment horizontal="center" vertical="center"/>
    </xf>
    <xf numFmtId="0" fontId="179" fillId="0" borderId="58" xfId="277" applyFont="1" applyFill="1" applyBorder="1" applyAlignment="1">
      <alignment horizontal="center" vertical="center"/>
    </xf>
    <xf numFmtId="0" fontId="179" fillId="0" borderId="45" xfId="277" applyFont="1" applyFill="1" applyBorder="1" applyAlignment="1">
      <alignment horizontal="center" vertical="center"/>
    </xf>
    <xf numFmtId="0" fontId="179" fillId="0" borderId="62" xfId="277" applyFont="1" applyFill="1" applyBorder="1" applyAlignment="1">
      <alignment horizontal="center" vertical="center" wrapText="1"/>
    </xf>
    <xf numFmtId="0" fontId="179" fillId="0" borderId="85" xfId="277" applyFont="1" applyFill="1" applyBorder="1" applyAlignment="1">
      <alignment horizontal="center" vertical="center" wrapText="1"/>
    </xf>
    <xf numFmtId="41" fontId="198" fillId="0" borderId="70" xfId="211" applyFont="1" applyFill="1" applyBorder="1" applyAlignment="1">
      <alignment horizontal="center" vertical="center" shrinkToFit="1"/>
    </xf>
    <xf numFmtId="41" fontId="179" fillId="0" borderId="22" xfId="211" applyFont="1" applyFill="1" applyBorder="1" applyAlignment="1">
      <alignment horizontal="center" vertical="center" wrapText="1" shrinkToFit="1"/>
    </xf>
    <xf numFmtId="41" fontId="179" fillId="0" borderId="0" xfId="211" applyFont="1" applyFill="1" applyBorder="1" applyAlignment="1">
      <alignment horizontal="center" vertical="center" wrapText="1" shrinkToFit="1"/>
    </xf>
    <xf numFmtId="0" fontId="198" fillId="0" borderId="70" xfId="277" applyFont="1" applyFill="1" applyBorder="1" applyAlignment="1">
      <alignment horizontal="center" vertical="center"/>
    </xf>
    <xf numFmtId="41" fontId="13" fillId="0" borderId="24" xfId="211" applyFont="1" applyFill="1" applyBorder="1" applyAlignment="1">
      <alignment horizontal="center" vertical="center" wrapText="1" shrinkToFit="1"/>
    </xf>
    <xf numFmtId="41" fontId="13" fillId="0" borderId="0" xfId="211" applyFont="1" applyFill="1" applyBorder="1" applyAlignment="1">
      <alignment horizontal="center" vertical="center" wrapText="1" shrinkToFit="1"/>
    </xf>
    <xf numFmtId="41" fontId="13" fillId="0" borderId="41" xfId="211" applyFont="1" applyFill="1" applyBorder="1" applyAlignment="1">
      <alignment horizontal="center" vertical="center" wrapText="1" shrinkToFit="1"/>
    </xf>
    <xf numFmtId="41" fontId="13" fillId="0" borderId="38" xfId="211" applyFont="1" applyFill="1" applyBorder="1" applyAlignment="1">
      <alignment horizontal="center" vertical="center" wrapText="1" shrinkToFit="1"/>
    </xf>
    <xf numFmtId="0" fontId="13" fillId="0" borderId="62" xfId="277" applyFont="1" applyFill="1" applyBorder="1" applyAlignment="1">
      <alignment horizontal="center" vertical="center" wrapText="1"/>
    </xf>
    <xf numFmtId="0" fontId="13" fillId="0" borderId="85" xfId="277" applyFont="1" applyFill="1" applyBorder="1" applyAlignment="1">
      <alignment horizontal="center" vertical="center" wrapText="1"/>
    </xf>
    <xf numFmtId="0" fontId="13" fillId="0" borderId="85" xfId="277" applyFont="1" applyFill="1" applyBorder="1" applyAlignment="1">
      <alignment horizontal="center" vertical="center"/>
    </xf>
    <xf numFmtId="41" fontId="187" fillId="0" borderId="20" xfId="211" applyFont="1" applyFill="1" applyBorder="1" applyAlignment="1">
      <alignment horizontal="center" vertical="center" wrapText="1" shrinkToFit="1"/>
    </xf>
    <xf numFmtId="41" fontId="187" fillId="0" borderId="24" xfId="211" applyFont="1" applyFill="1" applyBorder="1" applyAlignment="1">
      <alignment horizontal="center" vertical="center" shrinkToFit="1"/>
    </xf>
    <xf numFmtId="41" fontId="187" fillId="0" borderId="58" xfId="211" applyFont="1" applyFill="1" applyBorder="1" applyAlignment="1">
      <alignment horizontal="center" vertical="center" shrinkToFit="1"/>
    </xf>
    <xf numFmtId="41" fontId="187" fillId="0" borderId="45" xfId="211" applyFont="1" applyFill="1" applyBorder="1" applyAlignment="1">
      <alignment horizontal="center" vertical="center" shrinkToFit="1"/>
    </xf>
    <xf numFmtId="41" fontId="13" fillId="0" borderId="20" xfId="211" applyFont="1" applyFill="1" applyBorder="1" applyAlignment="1">
      <alignment horizontal="center" vertical="center" wrapText="1" shrinkToFit="1"/>
    </xf>
    <xf numFmtId="41" fontId="13" fillId="0" borderId="23" xfId="211" applyFont="1" applyFill="1" applyBorder="1" applyAlignment="1">
      <alignment horizontal="center" vertical="center" wrapText="1" shrinkToFit="1"/>
    </xf>
    <xf numFmtId="41" fontId="13" fillId="0" borderId="58" xfId="211" applyFont="1" applyFill="1" applyBorder="1" applyAlignment="1">
      <alignment horizontal="center" vertical="center" wrapText="1" shrinkToFit="1"/>
    </xf>
    <xf numFmtId="41" fontId="13" fillId="0" borderId="47" xfId="211" applyFont="1" applyFill="1" applyBorder="1" applyAlignment="1">
      <alignment horizontal="center" vertical="center" wrapText="1" shrinkToFit="1"/>
    </xf>
    <xf numFmtId="41" fontId="13" fillId="0" borderId="45" xfId="211" applyFont="1" applyFill="1" applyBorder="1" applyAlignment="1">
      <alignment horizontal="center" vertical="center" wrapText="1" shrinkToFit="1"/>
    </xf>
    <xf numFmtId="0" fontId="13" fillId="0" borderId="83" xfId="277" applyFont="1" applyFill="1" applyBorder="1" applyAlignment="1">
      <alignment horizontal="center" vertical="center"/>
    </xf>
    <xf numFmtId="0" fontId="13" fillId="0" borderId="84" xfId="277" applyFont="1" applyFill="1" applyBorder="1" applyAlignment="1">
      <alignment horizontal="center" vertical="center"/>
    </xf>
    <xf numFmtId="0" fontId="13" fillId="0" borderId="62" xfId="277" applyFont="1" applyFill="1" applyBorder="1" applyAlignment="1">
      <alignment horizontal="center" vertical="center"/>
    </xf>
    <xf numFmtId="0" fontId="13" fillId="0" borderId="4" xfId="277" applyFont="1" applyFill="1" applyBorder="1" applyAlignment="1">
      <alignment horizontal="center" vertical="center"/>
    </xf>
    <xf numFmtId="0" fontId="12" fillId="0" borderId="0" xfId="311" applyFont="1" applyFill="1" applyAlignment="1">
      <alignment horizontal="center" vertical="center"/>
    </xf>
    <xf numFmtId="0" fontId="107" fillId="0" borderId="0" xfId="311" applyFont="1" applyFill="1" applyAlignment="1">
      <alignment horizontal="center" vertical="center"/>
    </xf>
    <xf numFmtId="0" fontId="179" fillId="0" borderId="0" xfId="311" applyFont="1" applyFill="1" applyBorder="1" applyAlignment="1">
      <alignment horizontal="right"/>
    </xf>
    <xf numFmtId="0" fontId="13" fillId="0" borderId="42" xfId="277" applyFont="1" applyFill="1" applyBorder="1" applyAlignment="1">
      <alignment horizontal="center" vertical="center" wrapText="1"/>
    </xf>
    <xf numFmtId="0" fontId="13" fillId="0" borderId="37" xfId="277" applyFont="1" applyFill="1" applyBorder="1" applyAlignment="1">
      <alignment horizontal="center" vertical="center"/>
    </xf>
    <xf numFmtId="0" fontId="13" fillId="0" borderId="47" xfId="277" applyFont="1" applyFill="1" applyBorder="1" applyAlignment="1">
      <alignment horizontal="center" vertical="center"/>
    </xf>
    <xf numFmtId="0" fontId="13" fillId="0" borderId="86" xfId="277" applyFont="1" applyFill="1" applyBorder="1" applyAlignment="1">
      <alignment horizontal="center" vertical="center"/>
    </xf>
    <xf numFmtId="0" fontId="13" fillId="0" borderId="87" xfId="277" applyFont="1" applyFill="1" applyBorder="1" applyAlignment="1">
      <alignment horizontal="center" vertical="center"/>
    </xf>
    <xf numFmtId="0" fontId="131" fillId="0" borderId="20" xfId="0" applyFont="1" applyBorder="1" applyAlignment="1">
      <alignment horizontal="center" vertical="center" wrapText="1"/>
    </xf>
    <xf numFmtId="0" fontId="131" fillId="0" borderId="24" xfId="0" applyFont="1" applyBorder="1" applyAlignment="1">
      <alignment horizontal="center" vertical="center" wrapText="1"/>
    </xf>
    <xf numFmtId="0" fontId="131" fillId="0" borderId="23" xfId="0" applyFont="1" applyBorder="1" applyAlignment="1">
      <alignment horizontal="center" vertical="center" wrapText="1"/>
    </xf>
    <xf numFmtId="0" fontId="131" fillId="0" borderId="22" xfId="0" applyFont="1" applyBorder="1" applyAlignment="1">
      <alignment horizontal="center" vertical="center" wrapText="1"/>
    </xf>
    <xf numFmtId="0" fontId="131" fillId="0" borderId="45" xfId="0" applyFont="1" applyBorder="1" applyAlignment="1">
      <alignment horizontal="center" vertical="center" wrapText="1"/>
    </xf>
    <xf numFmtId="0" fontId="131" fillId="0" borderId="47" xfId="0" applyFont="1" applyBorder="1" applyAlignment="1">
      <alignment horizontal="center" vertical="center" wrapText="1"/>
    </xf>
    <xf numFmtId="0" fontId="131" fillId="0" borderId="57" xfId="0" applyFont="1" applyBorder="1" applyAlignment="1">
      <alignment horizontal="center" vertical="center" wrapText="1"/>
    </xf>
    <xf numFmtId="0" fontId="131" fillId="0" borderId="26" xfId="0" applyFont="1" applyBorder="1" applyAlignment="1">
      <alignment horizontal="center" vertical="center" wrapText="1"/>
    </xf>
    <xf numFmtId="181" fontId="130" fillId="0" borderId="0" xfId="211" applyNumberFormat="1" applyFont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124" fillId="0" borderId="0" xfId="0" applyFont="1" applyFill="1" applyAlignment="1">
      <alignment horizontal="center" vertical="center" wrapText="1"/>
    </xf>
    <xf numFmtId="0" fontId="130" fillId="0" borderId="22" xfId="0" applyFont="1" applyFill="1" applyBorder="1" applyAlignment="1">
      <alignment horizontal="center" vertical="center" wrapText="1"/>
    </xf>
    <xf numFmtId="181" fontId="130" fillId="0" borderId="0" xfId="211" applyNumberFormat="1" applyFont="1" applyFill="1" applyAlignment="1">
      <alignment horizontal="center" vertical="center" wrapText="1"/>
    </xf>
    <xf numFmtId="0" fontId="183" fillId="0" borderId="0" xfId="0" applyFont="1" applyFill="1" applyAlignment="1">
      <alignment horizontal="center" vertical="center" wrapText="1"/>
    </xf>
    <xf numFmtId="0" fontId="131" fillId="0" borderId="55" xfId="0" applyFont="1" applyBorder="1" applyAlignment="1">
      <alignment horizontal="center" vertical="center" wrapText="1"/>
    </xf>
    <xf numFmtId="0" fontId="130" fillId="0" borderId="0" xfId="0" applyFont="1" applyFill="1" applyAlignment="1">
      <alignment horizontal="center" vertical="center" wrapText="1"/>
    </xf>
    <xf numFmtId="0" fontId="175" fillId="0" borderId="0" xfId="0" applyFont="1" applyBorder="1" applyAlignment="1">
      <alignment horizontal="center" vertical="center" wrapText="1"/>
    </xf>
    <xf numFmtId="0" fontId="175" fillId="0" borderId="0" xfId="0" applyFont="1" applyFill="1" applyBorder="1" applyAlignment="1">
      <alignment horizontal="center" vertical="center" wrapText="1"/>
    </xf>
    <xf numFmtId="0" fontId="190" fillId="0" borderId="0" xfId="0" applyFont="1" applyFill="1" applyBorder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176" fontId="175" fillId="0" borderId="0" xfId="0" applyNumberFormat="1" applyFont="1" applyFill="1" applyBorder="1" applyAlignment="1">
      <alignment horizontal="center" vertical="center"/>
    </xf>
    <xf numFmtId="0" fontId="175" fillId="0" borderId="37" xfId="0" applyFont="1" applyFill="1" applyBorder="1" applyAlignment="1">
      <alignment horizontal="center" vertical="center"/>
    </xf>
    <xf numFmtId="0" fontId="190" fillId="0" borderId="0" xfId="0" applyFont="1" applyAlignment="1">
      <alignment horizontal="center" vertical="center" wrapText="1"/>
    </xf>
    <xf numFmtId="176" fontId="175" fillId="0" borderId="0" xfId="0" applyNumberFormat="1" applyFont="1" applyFill="1" applyBorder="1" applyAlignment="1">
      <alignment horizontal="center" vertical="center" wrapText="1"/>
    </xf>
    <xf numFmtId="0" fontId="125" fillId="0" borderId="21" xfId="0" applyFont="1" applyBorder="1" applyAlignment="1">
      <alignment horizontal="center" vertical="center" wrapText="1"/>
    </xf>
    <xf numFmtId="0" fontId="125" fillId="0" borderId="46" xfId="0" applyFont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2" xfId="0" applyFont="1" applyFill="1" applyBorder="1" applyAlignment="1">
      <alignment horizontal="center" vertical="center" wrapText="1"/>
    </xf>
    <xf numFmtId="0" fontId="131" fillId="0" borderId="89" xfId="0" applyFont="1" applyBorder="1" applyAlignment="1">
      <alignment horizontal="center" vertical="center" wrapText="1"/>
    </xf>
    <xf numFmtId="0" fontId="131" fillId="0" borderId="90" xfId="0" applyFont="1" applyBorder="1" applyAlignment="1">
      <alignment horizontal="center" vertical="center" wrapText="1"/>
    </xf>
    <xf numFmtId="0" fontId="131" fillId="0" borderId="34" xfId="0" applyFont="1" applyBorder="1" applyAlignment="1">
      <alignment horizontal="center" vertical="center" wrapText="1"/>
    </xf>
    <xf numFmtId="0" fontId="131" fillId="0" borderId="50" xfId="0" applyFont="1" applyBorder="1" applyAlignment="1">
      <alignment horizontal="center" vertical="center" wrapText="1"/>
    </xf>
    <xf numFmtId="0" fontId="131" fillId="0" borderId="32" xfId="0" applyFont="1" applyBorder="1" applyAlignment="1">
      <alignment horizontal="center" vertical="center" wrapText="1"/>
    </xf>
    <xf numFmtId="0" fontId="127" fillId="0" borderId="91" xfId="0" applyFont="1" applyBorder="1" applyAlignment="1">
      <alignment horizontal="center" vertical="center" wrapText="1"/>
    </xf>
    <xf numFmtId="0" fontId="127" fillId="0" borderId="92" xfId="0" applyFont="1" applyBorder="1" applyAlignment="1">
      <alignment horizontal="center" vertical="center" wrapText="1"/>
    </xf>
    <xf numFmtId="0" fontId="127" fillId="0" borderId="22" xfId="0" applyFont="1" applyBorder="1" applyAlignment="1">
      <alignment horizontal="center" vertical="center" wrapText="1"/>
    </xf>
    <xf numFmtId="0" fontId="127" fillId="0" borderId="58" xfId="0" applyFont="1" applyBorder="1" applyAlignment="1">
      <alignment horizontal="center" vertical="center" wrapText="1"/>
    </xf>
    <xf numFmtId="0" fontId="127" fillId="0" borderId="45" xfId="0" applyFont="1" applyBorder="1" applyAlignment="1">
      <alignment horizontal="center" vertical="center" wrapText="1"/>
    </xf>
    <xf numFmtId="0" fontId="124" fillId="0" borderId="35" xfId="0" applyFont="1" applyBorder="1" applyAlignment="1">
      <alignment horizontal="center" vertical="center" wrapText="1"/>
    </xf>
    <xf numFmtId="0" fontId="124" fillId="0" borderId="52" xfId="0" applyFont="1" applyBorder="1" applyAlignment="1">
      <alignment horizontal="center" vertical="center" wrapText="1"/>
    </xf>
    <xf numFmtId="0" fontId="131" fillId="0" borderId="44" xfId="0" applyFont="1" applyBorder="1" applyAlignment="1">
      <alignment horizontal="center" vertical="center" wrapText="1"/>
    </xf>
    <xf numFmtId="0" fontId="131" fillId="0" borderId="0" xfId="0" applyFont="1" applyBorder="1" applyAlignment="1">
      <alignment horizontal="center" vertical="center" wrapText="1"/>
    </xf>
    <xf numFmtId="0" fontId="131" fillId="0" borderId="67" xfId="0" applyFont="1" applyBorder="1" applyAlignment="1">
      <alignment horizontal="center" vertical="center" wrapText="1"/>
    </xf>
    <xf numFmtId="0" fontId="123" fillId="0" borderId="0" xfId="0" applyFont="1" applyAlignment="1">
      <alignment horizontal="left" vertical="center"/>
    </xf>
    <xf numFmtId="181" fontId="130" fillId="0" borderId="0" xfId="211" quotePrefix="1" applyNumberFormat="1" applyFont="1" applyFill="1" applyAlignment="1">
      <alignment horizontal="center" vertical="center" wrapText="1"/>
    </xf>
    <xf numFmtId="0" fontId="130" fillId="0" borderId="37" xfId="0" applyFont="1" applyBorder="1" applyAlignment="1">
      <alignment horizontal="center" vertical="center"/>
    </xf>
    <xf numFmtId="0" fontId="175" fillId="0" borderId="0" xfId="0" applyFont="1" applyFill="1" applyAlignment="1">
      <alignment horizontal="center" vertical="center" wrapText="1"/>
    </xf>
    <xf numFmtId="0" fontId="146" fillId="0" borderId="41" xfId="0" applyFont="1" applyBorder="1" applyAlignment="1">
      <alignment horizontal="center" vertical="center" wrapText="1"/>
    </xf>
    <xf numFmtId="0" fontId="146" fillId="0" borderId="68" xfId="0" applyFont="1" applyBorder="1" applyAlignment="1">
      <alignment horizontal="center" vertical="center" wrapText="1"/>
    </xf>
    <xf numFmtId="0" fontId="146" fillId="0" borderId="38" xfId="0" applyFont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22" xfId="0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31" fillId="0" borderId="88" xfId="0" applyFont="1" applyBorder="1" applyAlignment="1">
      <alignment horizontal="center" vertical="center" wrapText="1"/>
    </xf>
    <xf numFmtId="0" fontId="131" fillId="0" borderId="21" xfId="0" applyFont="1" applyBorder="1" applyAlignment="1">
      <alignment horizontal="center" vertical="center" wrapText="1"/>
    </xf>
    <xf numFmtId="0" fontId="146" fillId="0" borderId="0" xfId="0" applyFont="1" applyBorder="1" applyAlignment="1">
      <alignment horizontal="center" vertical="center" wrapText="1"/>
    </xf>
    <xf numFmtId="0" fontId="146" fillId="0" borderId="0" xfId="0" applyFont="1" applyBorder="1" applyAlignment="1">
      <alignment horizontal="center" vertical="center"/>
    </xf>
    <xf numFmtId="0" fontId="146" fillId="0" borderId="45" xfId="0" applyFont="1" applyBorder="1" applyAlignment="1">
      <alignment horizontal="center" vertical="center"/>
    </xf>
    <xf numFmtId="0" fontId="146" fillId="0" borderId="68" xfId="0" applyFont="1" applyBorder="1" applyAlignment="1">
      <alignment horizontal="center" vertical="center"/>
    </xf>
    <xf numFmtId="0" fontId="146" fillId="0" borderId="38" xfId="0" applyFont="1" applyBorder="1" applyAlignment="1">
      <alignment horizontal="center" vertical="center"/>
    </xf>
    <xf numFmtId="0" fontId="1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6" fillId="0" borderId="16" xfId="0" applyFont="1" applyBorder="1" applyAlignment="1">
      <alignment horizontal="justify" vertical="center" wrapText="1"/>
    </xf>
    <xf numFmtId="0" fontId="124" fillId="0" borderId="16" xfId="0" applyFont="1" applyBorder="1" applyAlignment="1">
      <alignment horizontal="right" vertical="center" wrapText="1"/>
    </xf>
    <xf numFmtId="0" fontId="130" fillId="0" borderId="10" xfId="0" applyFont="1" applyBorder="1" applyAlignment="1">
      <alignment horizontal="right" vertical="center"/>
    </xf>
    <xf numFmtId="0" fontId="131" fillId="0" borderId="25" xfId="0" applyFont="1" applyBorder="1" applyAlignment="1">
      <alignment horizontal="center" vertical="center" wrapText="1"/>
    </xf>
    <xf numFmtId="0" fontId="131" fillId="0" borderId="63" xfId="0" applyFont="1" applyBorder="1" applyAlignment="1">
      <alignment horizontal="center" vertical="center" wrapText="1"/>
    </xf>
    <xf numFmtId="0" fontId="124" fillId="0" borderId="20" xfId="0" applyFont="1" applyBorder="1" applyAlignment="1">
      <alignment horizontal="center" vertical="center" wrapText="1"/>
    </xf>
    <xf numFmtId="0" fontId="124" fillId="0" borderId="22" xfId="0" applyFont="1" applyBorder="1" applyAlignment="1">
      <alignment horizontal="center" vertical="center" wrapText="1"/>
    </xf>
    <xf numFmtId="0" fontId="131" fillId="0" borderId="54" xfId="0" applyFont="1" applyBorder="1" applyAlignment="1">
      <alignment horizontal="center" vertical="center" wrapText="1"/>
    </xf>
    <xf numFmtId="0" fontId="138" fillId="0" borderId="54" xfId="0" applyFont="1" applyBorder="1" applyAlignment="1">
      <alignment horizontal="center" vertical="center" wrapText="1"/>
    </xf>
    <xf numFmtId="0" fontId="138" fillId="0" borderId="88" xfId="0" applyFont="1" applyBorder="1" applyAlignment="1">
      <alignment horizontal="center" vertical="center" wrapText="1"/>
    </xf>
    <xf numFmtId="0" fontId="138" fillId="0" borderId="44" xfId="0" applyFont="1" applyBorder="1" applyAlignment="1">
      <alignment horizontal="center" vertical="center" wrapText="1"/>
    </xf>
    <xf numFmtId="0" fontId="138" fillId="0" borderId="21" xfId="0" applyFont="1" applyBorder="1" applyAlignment="1">
      <alignment horizontal="center" vertical="center" wrapText="1"/>
    </xf>
    <xf numFmtId="0" fontId="125" fillId="0" borderId="0" xfId="0" applyFont="1" applyBorder="1" applyAlignment="1">
      <alignment horizontal="center" vertical="center" wrapText="1"/>
    </xf>
    <xf numFmtId="0" fontId="125" fillId="0" borderId="67" xfId="0" applyFont="1" applyBorder="1" applyAlignment="1">
      <alignment horizontal="center" vertical="center" wrapText="1"/>
    </xf>
    <xf numFmtId="0" fontId="131" fillId="0" borderId="68" xfId="0" applyFont="1" applyBorder="1" applyAlignment="1">
      <alignment horizontal="center" vertical="center" wrapText="1"/>
    </xf>
    <xf numFmtId="0" fontId="131" fillId="0" borderId="38" xfId="0" applyFont="1" applyBorder="1" applyAlignment="1">
      <alignment horizontal="center" vertical="center" wrapText="1"/>
    </xf>
    <xf numFmtId="0" fontId="130" fillId="0" borderId="86" xfId="0" applyFont="1" applyBorder="1" applyAlignment="1">
      <alignment horizontal="center" vertical="center"/>
    </xf>
    <xf numFmtId="0" fontId="130" fillId="0" borderId="87" xfId="0" applyFont="1" applyBorder="1" applyAlignment="1">
      <alignment horizontal="center" vertical="center"/>
    </xf>
    <xf numFmtId="0" fontId="146" fillId="0" borderId="58" xfId="0" applyFont="1" applyBorder="1" applyAlignment="1">
      <alignment horizontal="center" vertical="center"/>
    </xf>
    <xf numFmtId="0" fontId="124" fillId="0" borderId="37" xfId="0" applyFont="1" applyBorder="1" applyAlignment="1">
      <alignment horizontal="center" vertical="center" wrapText="1"/>
    </xf>
    <xf numFmtId="0" fontId="146" fillId="0" borderId="24" xfId="0" applyFont="1" applyBorder="1" applyAlignment="1">
      <alignment horizontal="center" vertical="center"/>
    </xf>
    <xf numFmtId="0" fontId="146" fillId="0" borderId="23" xfId="0" applyFont="1" applyBorder="1" applyAlignment="1">
      <alignment horizontal="center" vertical="center"/>
    </xf>
    <xf numFmtId="0" fontId="146" fillId="0" borderId="47" xfId="0" applyFont="1" applyBorder="1" applyAlignment="1">
      <alignment horizontal="center" vertical="center"/>
    </xf>
    <xf numFmtId="0" fontId="146" fillId="0" borderId="20" xfId="0" applyFont="1" applyBorder="1" applyAlignment="1">
      <alignment horizontal="center" vertical="center"/>
    </xf>
    <xf numFmtId="0" fontId="146" fillId="0" borderId="45" xfId="0" applyFont="1" applyBorder="1" applyAlignment="1">
      <alignment horizontal="center" vertical="center" wrapText="1"/>
    </xf>
    <xf numFmtId="0" fontId="125" fillId="0" borderId="37" xfId="0" applyFont="1" applyBorder="1" applyAlignment="1">
      <alignment horizontal="center" vertical="center"/>
    </xf>
    <xf numFmtId="0" fontId="125" fillId="0" borderId="47" xfId="0" applyFont="1" applyBorder="1" applyAlignment="1">
      <alignment horizontal="center" vertical="center"/>
    </xf>
    <xf numFmtId="0" fontId="130" fillId="0" borderId="44" xfId="0" applyFont="1" applyBorder="1" applyAlignment="1">
      <alignment horizontal="center" vertical="center"/>
    </xf>
    <xf numFmtId="0" fontId="130" fillId="0" borderId="25" xfId="0" applyFont="1" applyBorder="1" applyAlignment="1">
      <alignment horizontal="center" vertical="center"/>
    </xf>
    <xf numFmtId="0" fontId="126" fillId="0" borderId="16" xfId="0" applyFont="1" applyBorder="1" applyAlignment="1">
      <alignment horizontal="left" vertical="center" wrapText="1"/>
    </xf>
    <xf numFmtId="0" fontId="124" fillId="0" borderId="66" xfId="0" applyFont="1" applyBorder="1" applyAlignment="1">
      <alignment horizontal="center" vertical="center" wrapText="1"/>
    </xf>
    <xf numFmtId="0" fontId="124" fillId="0" borderId="44" xfId="0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right" vertical="center"/>
    </xf>
    <xf numFmtId="0" fontId="124" fillId="0" borderId="52" xfId="0" applyFont="1" applyBorder="1" applyAlignment="1">
      <alignment horizontal="justify" vertical="top" wrapText="1"/>
    </xf>
    <xf numFmtId="0" fontId="124" fillId="0" borderId="17" xfId="0" applyFont="1" applyBorder="1" applyAlignment="1">
      <alignment horizontal="center" vertical="center" wrapText="1"/>
    </xf>
    <xf numFmtId="0" fontId="124" fillId="0" borderId="50" xfId="0" applyFont="1" applyBorder="1" applyAlignment="1">
      <alignment horizontal="center" vertical="center" wrapText="1"/>
    </xf>
    <xf numFmtId="0" fontId="126" fillId="0" borderId="91" xfId="0" applyFont="1" applyBorder="1" applyAlignment="1">
      <alignment horizontal="center" vertical="center" wrapText="1"/>
    </xf>
    <xf numFmtId="0" fontId="126" fillId="0" borderId="69" xfId="0" applyFont="1" applyBorder="1" applyAlignment="1">
      <alignment horizontal="center" vertical="center" wrapText="1"/>
    </xf>
    <xf numFmtId="0" fontId="126" fillId="0" borderId="20" xfId="0" applyFont="1" applyBorder="1" applyAlignment="1">
      <alignment horizontal="center" vertical="center" wrapText="1"/>
    </xf>
    <xf numFmtId="0" fontId="126" fillId="0" borderId="24" xfId="0" applyFont="1" applyBorder="1" applyAlignment="1">
      <alignment horizontal="center" vertical="center" wrapText="1"/>
    </xf>
    <xf numFmtId="0" fontId="126" fillId="0" borderId="98" xfId="0" applyFont="1" applyBorder="1" applyAlignment="1">
      <alignment horizontal="center" vertical="center" wrapText="1"/>
    </xf>
    <xf numFmtId="0" fontId="126" fillId="0" borderId="88" xfId="0" applyFont="1" applyBorder="1" applyAlignment="1">
      <alignment horizontal="center" vertical="center" wrapText="1"/>
    </xf>
    <xf numFmtId="0" fontId="126" fillId="0" borderId="54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justify" vertical="center" wrapText="1"/>
    </xf>
    <xf numFmtId="0" fontId="124" fillId="0" borderId="0" xfId="0" applyFont="1" applyBorder="1" applyAlignment="1">
      <alignment horizontal="justify" vertical="center" wrapText="1"/>
    </xf>
    <xf numFmtId="3" fontId="127" fillId="0" borderId="0" xfId="0" applyNumberFormat="1" applyFont="1" applyAlignment="1">
      <alignment horizontal="center" vertical="center" wrapText="1"/>
    </xf>
    <xf numFmtId="3" fontId="127" fillId="0" borderId="50" xfId="0" applyNumberFormat="1" applyFont="1" applyBorder="1" applyAlignment="1">
      <alignment horizontal="center" vertical="center" wrapText="1"/>
    </xf>
    <xf numFmtId="3" fontId="127" fillId="0" borderId="0" xfId="0" applyNumberFormat="1" applyFont="1" applyBorder="1" applyAlignment="1">
      <alignment horizontal="center" vertical="center" wrapText="1"/>
    </xf>
    <xf numFmtId="0" fontId="126" fillId="0" borderId="0" xfId="0" applyFont="1" applyAlignment="1">
      <alignment horizontal="justify" vertical="top" wrapText="1"/>
    </xf>
    <xf numFmtId="3" fontId="196" fillId="0" borderId="0" xfId="0" applyNumberFormat="1" applyFont="1" applyBorder="1" applyAlignment="1">
      <alignment horizontal="center" vertical="center" wrapText="1"/>
    </xf>
    <xf numFmtId="3" fontId="196" fillId="0" borderId="0" xfId="0" applyNumberFormat="1" applyFont="1" applyAlignment="1">
      <alignment horizontal="center" vertical="center" wrapText="1"/>
    </xf>
    <xf numFmtId="0" fontId="196" fillId="0" borderId="10" xfId="0" applyFont="1" applyBorder="1" applyAlignment="1">
      <alignment horizontal="center" vertical="center" wrapText="1"/>
    </xf>
    <xf numFmtId="0" fontId="130" fillId="0" borderId="54" xfId="0" applyFont="1" applyBorder="1" applyAlignment="1">
      <alignment horizontal="center" vertical="center" wrapText="1"/>
    </xf>
    <xf numFmtId="0" fontId="130" fillId="0" borderId="23" xfId="0" applyFont="1" applyBorder="1" applyAlignment="1">
      <alignment horizontal="center" vertical="center"/>
    </xf>
    <xf numFmtId="0" fontId="130" fillId="0" borderId="31" xfId="0" applyFont="1" applyBorder="1" applyAlignment="1">
      <alignment horizontal="center" vertical="center"/>
    </xf>
    <xf numFmtId="0" fontId="130" fillId="0" borderId="77" xfId="0" applyFont="1" applyBorder="1" applyAlignment="1">
      <alignment horizontal="center" vertical="center"/>
    </xf>
    <xf numFmtId="0" fontId="142" fillId="0" borderId="20" xfId="0" applyFont="1" applyBorder="1" applyAlignment="1">
      <alignment horizontal="center" vertical="center" wrapText="1"/>
    </xf>
    <xf numFmtId="0" fontId="142" fillId="0" borderId="24" xfId="0" applyFont="1" applyBorder="1" applyAlignment="1">
      <alignment horizontal="center" vertical="center" wrapText="1"/>
    </xf>
    <xf numFmtId="0" fontId="142" fillId="0" borderId="22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0" fontId="142" fillId="0" borderId="58" xfId="0" applyFont="1" applyBorder="1" applyAlignment="1">
      <alignment horizontal="center" vertical="center" wrapText="1"/>
    </xf>
    <xf numFmtId="0" fontId="142" fillId="0" borderId="45" xfId="0" applyFont="1" applyBorder="1" applyAlignment="1">
      <alignment horizontal="center" vertical="center" wrapText="1"/>
    </xf>
    <xf numFmtId="0" fontId="126" fillId="0" borderId="96" xfId="0" applyFont="1" applyBorder="1" applyAlignment="1">
      <alignment horizontal="center" vertical="center" wrapText="1"/>
    </xf>
    <xf numFmtId="0" fontId="126" fillId="0" borderId="97" xfId="0" applyFont="1" applyBorder="1" applyAlignment="1">
      <alignment horizontal="center" vertical="center" wrapText="1"/>
    </xf>
    <xf numFmtId="0" fontId="126" fillId="0" borderId="53" xfId="0" applyFont="1" applyBorder="1" applyAlignment="1">
      <alignment horizontal="center" vertical="center" wrapText="1"/>
    </xf>
    <xf numFmtId="0" fontId="126" fillId="0" borderId="4" xfId="0" applyFont="1" applyBorder="1" applyAlignment="1">
      <alignment horizontal="center" vertical="center" wrapText="1"/>
    </xf>
    <xf numFmtId="0" fontId="146" fillId="0" borderId="31" xfId="0" applyFont="1" applyBorder="1" applyAlignment="1">
      <alignment horizontal="center" vertical="center" wrapText="1"/>
    </xf>
    <xf numFmtId="176" fontId="196" fillId="0" borderId="48" xfId="0" applyNumberFormat="1" applyFont="1" applyBorder="1" applyAlignment="1">
      <alignment horizontal="center" vertical="center" wrapText="1"/>
    </xf>
    <xf numFmtId="176" fontId="196" fillId="0" borderId="10" xfId="0" applyNumberFormat="1" applyFont="1" applyBorder="1" applyAlignment="1">
      <alignment horizontal="center" vertical="center" wrapText="1"/>
    </xf>
    <xf numFmtId="0" fontId="130" fillId="0" borderId="16" xfId="0" applyFont="1" applyBorder="1" applyAlignment="1">
      <alignment horizontal="justify" vertical="center" wrapText="1"/>
    </xf>
    <xf numFmtId="0" fontId="130" fillId="0" borderId="16" xfId="0" applyFont="1" applyBorder="1" applyAlignment="1">
      <alignment horizontal="right" vertical="center" wrapText="1"/>
    </xf>
    <xf numFmtId="0" fontId="146" fillId="0" borderId="25" xfId="0" applyFont="1" applyBorder="1" applyAlignment="1">
      <alignment horizontal="center" vertical="center" wrapText="1"/>
    </xf>
    <xf numFmtId="0" fontId="146" fillId="0" borderId="47" xfId="0" applyFont="1" applyBorder="1" applyAlignment="1">
      <alignment horizontal="center" vertical="center" wrapText="1"/>
    </xf>
    <xf numFmtId="0" fontId="146" fillId="0" borderId="63" xfId="0" applyFont="1" applyBorder="1" applyAlignment="1">
      <alignment horizontal="center" vertical="center" wrapText="1"/>
    </xf>
    <xf numFmtId="3" fontId="146" fillId="0" borderId="44" xfId="0" applyNumberFormat="1" applyFont="1" applyFill="1" applyBorder="1" applyAlignment="1">
      <alignment horizontal="center" vertical="center" wrapText="1"/>
    </xf>
    <xf numFmtId="3" fontId="146" fillId="0" borderId="0" xfId="0" applyNumberFormat="1" applyFont="1" applyFill="1" applyBorder="1" applyAlignment="1">
      <alignment horizontal="center" vertical="center" wrapText="1"/>
    </xf>
    <xf numFmtId="0" fontId="142" fillId="0" borderId="54" xfId="0" applyFont="1" applyBorder="1" applyAlignment="1">
      <alignment horizontal="center" vertical="center" wrapText="1"/>
    </xf>
    <xf numFmtId="0" fontId="142" fillId="0" borderId="88" xfId="0" applyFont="1" applyBorder="1" applyAlignment="1">
      <alignment horizontal="center" vertical="center" wrapText="1"/>
    </xf>
    <xf numFmtId="0" fontId="142" fillId="0" borderId="31" xfId="0" applyFont="1" applyBorder="1" applyAlignment="1">
      <alignment horizontal="center" vertical="center" wrapText="1"/>
    </xf>
    <xf numFmtId="0" fontId="142" fillId="0" borderId="46" xfId="0" applyFont="1" applyBorder="1" applyAlignment="1">
      <alignment horizontal="center" vertical="center" wrapText="1"/>
    </xf>
    <xf numFmtId="176" fontId="146" fillId="0" borderId="22" xfId="0" applyNumberFormat="1" applyFont="1" applyFill="1" applyBorder="1" applyAlignment="1">
      <alignment horizontal="center" vertical="center" wrapText="1"/>
    </xf>
    <xf numFmtId="176" fontId="146" fillId="0" borderId="0" xfId="0" applyNumberFormat="1" applyFont="1" applyFill="1" applyBorder="1" applyAlignment="1">
      <alignment horizontal="center" vertical="center" wrapText="1"/>
    </xf>
    <xf numFmtId="176" fontId="146" fillId="0" borderId="0" xfId="0" applyNumberFormat="1" applyFont="1" applyBorder="1" applyAlignment="1">
      <alignment horizontal="center" vertical="center" wrapText="1"/>
    </xf>
    <xf numFmtId="0" fontId="142" fillId="0" borderId="17" xfId="0" applyFont="1" applyBorder="1" applyAlignment="1">
      <alignment horizontal="center" vertical="center" wrapText="1"/>
    </xf>
    <xf numFmtId="0" fontId="142" fillId="0" borderId="49" xfId="0" applyFont="1" applyBorder="1" applyAlignment="1">
      <alignment horizontal="center" vertical="center" wrapText="1"/>
    </xf>
    <xf numFmtId="0" fontId="142" fillId="0" borderId="50" xfId="0" applyFont="1" applyBorder="1" applyAlignment="1">
      <alignment horizontal="center" vertical="center" wrapText="1"/>
    </xf>
    <xf numFmtId="0" fontId="154" fillId="0" borderId="52" xfId="0" applyFont="1" applyBorder="1" applyAlignment="1">
      <alignment horizontal="justify" vertical="top" wrapText="1"/>
    </xf>
    <xf numFmtId="3" fontId="146" fillId="0" borderId="22" xfId="0" applyNumberFormat="1" applyFont="1" applyBorder="1" applyAlignment="1">
      <alignment horizontal="center" vertical="center" wrapText="1"/>
    </xf>
    <xf numFmtId="3" fontId="146" fillId="0" borderId="0" xfId="0" applyNumberFormat="1" applyFont="1" applyBorder="1" applyAlignment="1">
      <alignment horizontal="center" vertical="center" wrapText="1"/>
    </xf>
    <xf numFmtId="3" fontId="196" fillId="0" borderId="40" xfId="0" applyNumberFormat="1" applyFont="1" applyBorder="1" applyAlignment="1">
      <alignment horizontal="center" vertical="center" wrapText="1"/>
    </xf>
    <xf numFmtId="3" fontId="196" fillId="0" borderId="16" xfId="0" applyNumberFormat="1" applyFont="1" applyBorder="1" applyAlignment="1">
      <alignment horizontal="center" vertical="center" wrapText="1"/>
    </xf>
    <xf numFmtId="0" fontId="146" fillId="0" borderId="67" xfId="0" applyFont="1" applyBorder="1" applyAlignment="1">
      <alignment horizontal="center" vertical="center" wrapText="1"/>
    </xf>
    <xf numFmtId="0" fontId="142" fillId="0" borderId="80" xfId="0" applyFont="1" applyBorder="1" applyAlignment="1">
      <alignment horizontal="center" vertical="center" wrapText="1"/>
    </xf>
    <xf numFmtId="0" fontId="142" fillId="0" borderId="81" xfId="0" applyFont="1" applyBorder="1" applyAlignment="1">
      <alignment horizontal="center" vertical="center" wrapText="1"/>
    </xf>
    <xf numFmtId="0" fontId="142" fillId="0" borderId="82" xfId="0" applyFont="1" applyBorder="1" applyAlignment="1">
      <alignment horizontal="center" vertical="center" wrapText="1"/>
    </xf>
    <xf numFmtId="0" fontId="142" fillId="0" borderId="94" xfId="0" applyFont="1" applyBorder="1" applyAlignment="1">
      <alignment horizontal="center" vertical="center" wrapText="1"/>
    </xf>
    <xf numFmtId="0" fontId="142" fillId="0" borderId="89" xfId="0" applyFont="1" applyBorder="1" applyAlignment="1">
      <alignment horizontal="center" vertical="center" wrapText="1"/>
    </xf>
    <xf numFmtId="0" fontId="142" fillId="0" borderId="95" xfId="0" applyFont="1" applyBorder="1" applyAlignment="1">
      <alignment horizontal="center" vertical="center" wrapText="1"/>
    </xf>
    <xf numFmtId="0" fontId="142" fillId="0" borderId="65" xfId="0" applyFont="1" applyBorder="1" applyAlignment="1">
      <alignment horizontal="center" vertical="center" wrapText="1"/>
    </xf>
    <xf numFmtId="0" fontId="142" fillId="0" borderId="93" xfId="0" applyFont="1" applyBorder="1" applyAlignment="1">
      <alignment horizontal="center" vertical="center" wrapText="1"/>
    </xf>
    <xf numFmtId="0" fontId="124" fillId="0" borderId="10" xfId="0" applyFont="1" applyBorder="1" applyAlignment="1">
      <alignment horizontal="right" vertical="center" wrapText="1"/>
    </xf>
    <xf numFmtId="0" fontId="127" fillId="0" borderId="19" xfId="0" applyFont="1" applyBorder="1" applyAlignment="1">
      <alignment horizontal="center" vertical="center" wrapText="1"/>
    </xf>
    <xf numFmtId="0" fontId="124" fillId="0" borderId="23" xfId="0" applyFont="1" applyBorder="1" applyAlignment="1">
      <alignment horizontal="center" vertical="center" wrapText="1"/>
    </xf>
    <xf numFmtId="0" fontId="124" fillId="0" borderId="34" xfId="0" applyFont="1" applyBorder="1" applyAlignment="1">
      <alignment horizontal="center" vertical="center" wrapText="1"/>
    </xf>
    <xf numFmtId="0" fontId="124" fillId="0" borderId="49" xfId="0" applyFont="1" applyBorder="1" applyAlignment="1">
      <alignment horizontal="center" vertical="center" wrapText="1"/>
    </xf>
    <xf numFmtId="0" fontId="124" fillId="0" borderId="24" xfId="0" applyFont="1" applyBorder="1" applyAlignment="1">
      <alignment horizontal="center" vertical="center" wrapText="1"/>
    </xf>
    <xf numFmtId="0" fontId="132" fillId="0" borderId="58" xfId="0" applyFont="1" applyBorder="1" applyAlignment="1">
      <alignment horizontal="center" vertical="center" wrapText="1"/>
    </xf>
    <xf numFmtId="0" fontId="132" fillId="0" borderId="47" xfId="0" applyFont="1" applyBorder="1" applyAlignment="1">
      <alignment horizontal="center" vertical="center" wrapText="1"/>
    </xf>
    <xf numFmtId="0" fontId="132" fillId="0" borderId="98" xfId="0" applyFont="1" applyBorder="1" applyAlignment="1">
      <alignment horizontal="center" vertical="center" wrapText="1"/>
    </xf>
    <xf numFmtId="0" fontId="132" fillId="0" borderId="46" xfId="0" applyFont="1" applyBorder="1" applyAlignment="1">
      <alignment horizontal="center" vertical="center" wrapText="1"/>
    </xf>
    <xf numFmtId="0" fontId="185" fillId="0" borderId="31" xfId="0" applyFont="1" applyBorder="1" applyAlignment="1">
      <alignment horizontal="center" vertical="center" wrapText="1"/>
    </xf>
    <xf numFmtId="0" fontId="185" fillId="0" borderId="77" xfId="0" applyFont="1" applyBorder="1" applyAlignment="1">
      <alignment horizontal="center" vertical="center" wrapText="1"/>
    </xf>
    <xf numFmtId="0" fontId="132" fillId="0" borderId="45" xfId="0" applyFont="1" applyBorder="1" applyAlignment="1">
      <alignment horizontal="center" vertical="center" wrapText="1"/>
    </xf>
    <xf numFmtId="180" fontId="124" fillId="0" borderId="0" xfId="0" applyNumberFormat="1" applyFont="1" applyAlignment="1">
      <alignment horizontal="center" vertical="center" wrapText="1"/>
    </xf>
    <xf numFmtId="16" fontId="132" fillId="0" borderId="57" xfId="0" applyNumberFormat="1" applyFont="1" applyBorder="1" applyAlignment="1">
      <alignment horizontal="center" vertical="center" wrapText="1"/>
    </xf>
    <xf numFmtId="16" fontId="132" fillId="0" borderId="19" xfId="0" applyNumberFormat="1" applyFont="1" applyBorder="1" applyAlignment="1">
      <alignment horizontal="center" vertical="center" wrapText="1"/>
    </xf>
    <xf numFmtId="0" fontId="132" fillId="0" borderId="57" xfId="0" applyFont="1" applyBorder="1" applyAlignment="1">
      <alignment horizontal="center" vertical="center" wrapText="1"/>
    </xf>
    <xf numFmtId="0" fontId="132" fillId="0" borderId="19" xfId="0" applyFont="1" applyBorder="1" applyAlignment="1">
      <alignment horizontal="center" vertical="center" wrapText="1"/>
    </xf>
    <xf numFmtId="0" fontId="127" fillId="0" borderId="18" xfId="0" applyFont="1" applyFill="1" applyBorder="1" applyAlignment="1">
      <alignment horizontal="center" vertical="center" wrapText="1"/>
    </xf>
    <xf numFmtId="0" fontId="127" fillId="0" borderId="19" xfId="0" applyFont="1" applyFill="1" applyBorder="1" applyAlignment="1">
      <alignment horizontal="center" vertical="center" wrapText="1"/>
    </xf>
    <xf numFmtId="0" fontId="138" fillId="0" borderId="44" xfId="0" applyFont="1" applyFill="1" applyBorder="1" applyAlignment="1">
      <alignment horizontal="center" vertical="center" wrapText="1"/>
    </xf>
    <xf numFmtId="0" fontId="138" fillId="0" borderId="31" xfId="0" applyFont="1" applyFill="1" applyBorder="1" applyAlignment="1">
      <alignment horizontal="center" vertical="center" wrapText="1"/>
    </xf>
    <xf numFmtId="0" fontId="124" fillId="0" borderId="0" xfId="0" applyFont="1" applyBorder="1" applyAlignment="1">
      <alignment horizontal="justify" vertical="top" wrapText="1"/>
    </xf>
    <xf numFmtId="0" fontId="146" fillId="0" borderId="18" xfId="0" applyFont="1" applyFill="1" applyBorder="1" applyAlignment="1">
      <alignment horizontal="center" vertical="center" wrapText="1"/>
    </xf>
    <xf numFmtId="0" fontId="146" fillId="0" borderId="19" xfId="0" applyFont="1" applyFill="1" applyBorder="1" applyAlignment="1">
      <alignment horizontal="center" vertical="center" wrapText="1"/>
    </xf>
    <xf numFmtId="0" fontId="132" fillId="0" borderId="57" xfId="0" applyFont="1" applyFill="1" applyBorder="1" applyAlignment="1">
      <alignment horizontal="center" vertical="center" wrapText="1"/>
    </xf>
    <xf numFmtId="0" fontId="132" fillId="0" borderId="19" xfId="0" applyFont="1" applyFill="1" applyBorder="1" applyAlignment="1">
      <alignment horizontal="center" vertical="center" wrapText="1"/>
    </xf>
    <xf numFmtId="0" fontId="138" fillId="0" borderId="57" xfId="0" applyFont="1" applyBorder="1" applyAlignment="1">
      <alignment horizontal="center" vertical="center" wrapText="1"/>
    </xf>
    <xf numFmtId="0" fontId="138" fillId="0" borderId="19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124" fillId="0" borderId="46" xfId="0" applyFont="1" applyBorder="1" applyAlignment="1">
      <alignment horizontal="center" vertical="center" wrapText="1"/>
    </xf>
    <xf numFmtId="0" fontId="127" fillId="0" borderId="94" xfId="0" applyFont="1" applyBorder="1" applyAlignment="1">
      <alignment horizontal="center" vertical="center" wrapText="1"/>
    </xf>
    <xf numFmtId="0" fontId="127" fillId="0" borderId="89" xfId="0" applyFont="1" applyBorder="1" applyAlignment="1">
      <alignment horizontal="center" vertical="center" wrapText="1"/>
    </xf>
    <xf numFmtId="0" fontId="127" fillId="0" borderId="95" xfId="0" applyFont="1" applyBorder="1" applyAlignment="1">
      <alignment horizontal="center" vertical="center" wrapText="1"/>
    </xf>
    <xf numFmtId="0" fontId="132" fillId="0" borderId="68" xfId="0" applyFont="1" applyBorder="1" applyAlignment="1">
      <alignment horizontal="center" vertical="center" wrapText="1"/>
    </xf>
    <xf numFmtId="0" fontId="132" fillId="0" borderId="38" xfId="0" applyFont="1" applyBorder="1" applyAlignment="1">
      <alignment horizontal="center" vertical="center" wrapText="1"/>
    </xf>
    <xf numFmtId="0" fontId="132" fillId="0" borderId="74" xfId="0" applyFont="1" applyBorder="1" applyAlignment="1">
      <alignment horizontal="center" vertical="center" wrapText="1"/>
    </xf>
    <xf numFmtId="0" fontId="132" fillId="0" borderId="99" xfId="0" applyFont="1" applyBorder="1" applyAlignment="1">
      <alignment horizontal="center" vertical="center" wrapText="1"/>
    </xf>
    <xf numFmtId="0" fontId="174" fillId="0" borderId="44" xfId="0" applyFont="1" applyFill="1" applyBorder="1" applyAlignment="1">
      <alignment horizontal="center" vertical="center" wrapText="1"/>
    </xf>
    <xf numFmtId="0" fontId="174" fillId="0" borderId="31" xfId="0" applyFont="1" applyFill="1" applyBorder="1" applyAlignment="1">
      <alignment horizontal="center" vertical="center" wrapText="1"/>
    </xf>
    <xf numFmtId="0" fontId="180" fillId="0" borderId="24" xfId="0" applyFont="1" applyBorder="1" applyAlignment="1">
      <alignment horizontal="center" vertical="center"/>
    </xf>
    <xf numFmtId="0" fontId="184" fillId="0" borderId="45" xfId="0" applyFont="1" applyBorder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0" fontId="169" fillId="0" borderId="0" xfId="0" applyFont="1" applyAlignment="1">
      <alignment horizontal="center" vertical="center" wrapText="1"/>
    </xf>
    <xf numFmtId="0" fontId="199" fillId="0" borderId="0" xfId="0" applyFont="1" applyAlignment="1">
      <alignment horizontal="center" vertical="center" wrapText="1"/>
    </xf>
    <xf numFmtId="180" fontId="124" fillId="0" borderId="0" xfId="0" applyNumberFormat="1" applyFont="1" applyBorder="1" applyAlignment="1">
      <alignment horizontal="center" vertical="center" wrapText="1"/>
    </xf>
    <xf numFmtId="0" fontId="124" fillId="0" borderId="31" xfId="0" applyFont="1" applyBorder="1" applyAlignment="1">
      <alignment horizontal="center" vertical="center" wrapText="1"/>
    </xf>
    <xf numFmtId="0" fontId="124" fillId="0" borderId="67" xfId="0" applyFont="1" applyBorder="1" applyAlignment="1">
      <alignment horizontal="center" vertical="center" wrapText="1"/>
    </xf>
    <xf numFmtId="180" fontId="175" fillId="0" borderId="0" xfId="0" applyNumberFormat="1" applyFont="1" applyAlignment="1">
      <alignment horizontal="center" vertical="center" wrapText="1"/>
    </xf>
    <xf numFmtId="180" fontId="130" fillId="0" borderId="0" xfId="0" applyNumberFormat="1" applyFont="1" applyAlignment="1">
      <alignment horizontal="center" vertical="center" wrapText="1"/>
    </xf>
    <xf numFmtId="0" fontId="126" fillId="0" borderId="80" xfId="0" applyFont="1" applyBorder="1" applyAlignment="1">
      <alignment horizontal="center" vertical="center" wrapText="1"/>
    </xf>
    <xf numFmtId="0" fontId="126" fillId="0" borderId="81" xfId="0" applyFont="1" applyBorder="1" applyAlignment="1">
      <alignment horizontal="center" vertical="center" wrapText="1"/>
    </xf>
    <xf numFmtId="0" fontId="126" fillId="0" borderId="94" xfId="0" applyFont="1" applyBorder="1" applyAlignment="1">
      <alignment horizontal="center" vertical="center" wrapText="1"/>
    </xf>
    <xf numFmtId="0" fontId="126" fillId="0" borderId="89" xfId="0" applyFont="1" applyBorder="1" applyAlignment="1">
      <alignment horizontal="center" vertical="center" wrapText="1"/>
    </xf>
    <xf numFmtId="0" fontId="126" fillId="0" borderId="95" xfId="0" applyFont="1" applyBorder="1" applyAlignment="1">
      <alignment horizontal="center" vertical="center" wrapText="1"/>
    </xf>
    <xf numFmtId="0" fontId="106" fillId="0" borderId="0" xfId="0" applyFont="1" applyAlignment="1">
      <alignment horizontal="center" vertical="center"/>
    </xf>
    <xf numFmtId="0" fontId="130" fillId="0" borderId="0" xfId="0" applyFont="1" applyAlignment="1">
      <alignment horizontal="left" vertical="top" wrapText="1"/>
    </xf>
    <xf numFmtId="0" fontId="124" fillId="0" borderId="0" xfId="0" applyFont="1" applyAlignment="1">
      <alignment horizontal="justify" vertical="top" wrapText="1"/>
    </xf>
    <xf numFmtId="3" fontId="127" fillId="0" borderId="56" xfId="0" applyNumberFormat="1" applyFont="1" applyFill="1" applyBorder="1" applyAlignment="1">
      <alignment horizontal="center" vertical="center" wrapText="1"/>
    </xf>
    <xf numFmtId="3" fontId="127" fillId="0" borderId="16" xfId="0" applyNumberFormat="1" applyFont="1" applyFill="1" applyBorder="1" applyAlignment="1">
      <alignment horizontal="center" vertical="center" wrapText="1"/>
    </xf>
    <xf numFmtId="0" fontId="124" fillId="0" borderId="16" xfId="0" applyFont="1" applyFill="1" applyBorder="1" applyAlignment="1">
      <alignment horizontal="center" vertical="center" wrapText="1"/>
    </xf>
    <xf numFmtId="0" fontId="84" fillId="0" borderId="0" xfId="0" applyFont="1" applyAlignment="1">
      <alignment horizontal="justify" vertical="top" wrapText="1"/>
    </xf>
    <xf numFmtId="0" fontId="126" fillId="0" borderId="0" xfId="0" applyFont="1" applyAlignment="1">
      <alignment horizontal="right" vertical="center"/>
    </xf>
    <xf numFmtId="0" fontId="123" fillId="0" borderId="0" xfId="0" applyFont="1" applyAlignment="1">
      <alignment horizontal="center" vertical="center" wrapText="1"/>
    </xf>
    <xf numFmtId="0" fontId="126" fillId="0" borderId="100" xfId="0" applyFont="1" applyFill="1" applyBorder="1" applyAlignment="1">
      <alignment horizontal="center" vertical="center" wrapText="1"/>
    </xf>
    <xf numFmtId="0" fontId="126" fillId="0" borderId="101" xfId="0" applyFont="1" applyFill="1" applyBorder="1" applyAlignment="1">
      <alignment horizontal="center" vertical="center" wrapText="1"/>
    </xf>
    <xf numFmtId="0" fontId="126" fillId="0" borderId="49" xfId="0" applyFont="1" applyBorder="1" applyAlignment="1">
      <alignment horizontal="center" vertical="center" wrapText="1"/>
    </xf>
    <xf numFmtId="0" fontId="127" fillId="0" borderId="98" xfId="0" applyFont="1" applyBorder="1" applyAlignment="1">
      <alignment horizontal="center" vertical="center" wrapText="1"/>
    </xf>
    <xf numFmtId="37" fontId="124" fillId="0" borderId="0" xfId="0" applyNumberFormat="1" applyFont="1" applyBorder="1" applyAlignment="1">
      <alignment horizontal="center" vertical="center" wrapText="1"/>
    </xf>
    <xf numFmtId="37" fontId="130" fillId="0" borderId="0" xfId="0" applyNumberFormat="1" applyFont="1" applyFill="1" applyBorder="1" applyAlignment="1">
      <alignment horizontal="center" vertical="center" wrapText="1"/>
    </xf>
    <xf numFmtId="37" fontId="130" fillId="0" borderId="0" xfId="0" applyNumberFormat="1" applyFont="1" applyBorder="1" applyAlignment="1">
      <alignment horizontal="center" vertical="center" wrapText="1"/>
    </xf>
    <xf numFmtId="37" fontId="175" fillId="0" borderId="0" xfId="0" applyNumberFormat="1" applyFont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0" fontId="189" fillId="0" borderId="0" xfId="0" quotePrefix="1" applyFont="1" applyAlignment="1">
      <alignment horizontal="center" vertical="center" wrapText="1"/>
    </xf>
    <xf numFmtId="0" fontId="130" fillId="0" borderId="0" xfId="0" applyFont="1" applyAlignment="1">
      <alignment horizontal="center" vertical="center"/>
    </xf>
    <xf numFmtId="0" fontId="149" fillId="0" borderId="16" xfId="0" applyFont="1" applyBorder="1" applyAlignment="1">
      <alignment horizontal="center" vertical="center" wrapText="1"/>
    </xf>
    <xf numFmtId="0" fontId="124" fillId="0" borderId="102" xfId="0" applyFont="1" applyBorder="1" applyAlignment="1">
      <alignment horizontal="center" vertical="center" wrapText="1"/>
    </xf>
    <xf numFmtId="0" fontId="124" fillId="0" borderId="84" xfId="0" applyFont="1" applyBorder="1" applyAlignment="1">
      <alignment horizontal="center" vertical="center" wrapText="1"/>
    </xf>
    <xf numFmtId="0" fontId="124" fillId="0" borderId="54" xfId="0" applyFont="1" applyBorder="1" applyAlignment="1">
      <alignment horizontal="center" vertical="center" wrapText="1"/>
    </xf>
    <xf numFmtId="0" fontId="124" fillId="0" borderId="88" xfId="0" applyFont="1" applyBorder="1" applyAlignment="1">
      <alignment horizontal="center" vertical="center" wrapText="1"/>
    </xf>
    <xf numFmtId="0" fontId="124" fillId="0" borderId="54" xfId="0" applyFont="1" applyBorder="1" applyAlignment="1">
      <alignment horizontal="center" vertical="center" shrinkToFit="1"/>
    </xf>
    <xf numFmtId="0" fontId="124" fillId="0" borderId="88" xfId="0" applyFont="1" applyBorder="1" applyAlignment="1">
      <alignment horizontal="center" vertical="center" shrinkToFit="1"/>
    </xf>
    <xf numFmtId="0" fontId="124" fillId="0" borderId="41" xfId="0" applyFont="1" applyBorder="1" applyAlignment="1">
      <alignment horizontal="center" vertical="center" wrapText="1"/>
    </xf>
    <xf numFmtId="0" fontId="124" fillId="0" borderId="38" xfId="0" applyFont="1" applyBorder="1" applyAlignment="1">
      <alignment horizontal="center" vertical="center" wrapText="1"/>
    </xf>
    <xf numFmtId="0" fontId="124" fillId="0" borderId="62" xfId="0" applyFont="1" applyBorder="1" applyAlignment="1">
      <alignment horizontal="center" vertical="center" wrapText="1"/>
    </xf>
    <xf numFmtId="0" fontId="124" fillId="0" borderId="4" xfId="0" applyFont="1" applyBorder="1" applyAlignment="1">
      <alignment horizontal="center" vertical="center" wrapText="1"/>
    </xf>
    <xf numFmtId="0" fontId="124" fillId="0" borderId="85" xfId="0" applyFont="1" applyBorder="1" applyAlignment="1">
      <alignment horizontal="center" vertical="center" wrapText="1"/>
    </xf>
    <xf numFmtId="0" fontId="124" fillId="0" borderId="0" xfId="0" applyFont="1" applyAlignment="1">
      <alignment horizontal="right" vertical="top" wrapText="1"/>
    </xf>
    <xf numFmtId="0" fontId="126" fillId="0" borderId="16" xfId="0" applyFont="1" applyBorder="1" applyAlignment="1">
      <alignment horizontal="right" vertical="center"/>
    </xf>
    <xf numFmtId="0" fontId="124" fillId="0" borderId="18" xfId="0" applyFont="1" applyBorder="1" applyAlignment="1">
      <alignment horizontal="center" vertical="center" wrapText="1"/>
    </xf>
    <xf numFmtId="0" fontId="124" fillId="0" borderId="57" xfId="0" applyFont="1" applyBorder="1" applyAlignment="1">
      <alignment horizontal="center" vertical="center" wrapText="1"/>
    </xf>
    <xf numFmtId="0" fontId="124" fillId="0" borderId="18" xfId="0" applyFont="1" applyBorder="1" applyAlignment="1">
      <alignment horizontal="center" vertical="center" shrinkToFit="1"/>
    </xf>
    <xf numFmtId="0" fontId="124" fillId="0" borderId="57" xfId="0" applyFont="1" applyBorder="1" applyAlignment="1">
      <alignment horizontal="center" vertical="center" shrinkToFit="1"/>
    </xf>
    <xf numFmtId="0" fontId="124" fillId="0" borderId="32" xfId="0" applyFont="1" applyBorder="1" applyAlignment="1">
      <alignment horizontal="center" vertical="center" wrapText="1"/>
    </xf>
    <xf numFmtId="0" fontId="124" fillId="0" borderId="28" xfId="0" applyFont="1" applyBorder="1" applyAlignment="1">
      <alignment horizontal="center" vertical="center" wrapText="1"/>
    </xf>
    <xf numFmtId="0" fontId="124" fillId="0" borderId="74" xfId="0" applyFont="1" applyBorder="1" applyAlignment="1">
      <alignment horizontal="center" vertical="center" wrapText="1"/>
    </xf>
    <xf numFmtId="176" fontId="175" fillId="0" borderId="0" xfId="0" applyNumberFormat="1" applyFont="1" applyBorder="1" applyAlignment="1">
      <alignment horizontal="center" vertical="center" wrapText="1"/>
    </xf>
    <xf numFmtId="0" fontId="175" fillId="0" borderId="0" xfId="0" applyNumberFormat="1" applyFont="1" applyBorder="1" applyAlignment="1">
      <alignment horizontal="center" vertical="center" wrapText="1"/>
    </xf>
    <xf numFmtId="0" fontId="124" fillId="0" borderId="0" xfId="0" applyNumberFormat="1" applyFont="1" applyBorder="1" applyAlignment="1">
      <alignment horizontal="center" vertical="center" wrapText="1"/>
    </xf>
    <xf numFmtId="0" fontId="135" fillId="0" borderId="31" xfId="0" applyFont="1" applyBorder="1" applyAlignment="1">
      <alignment horizontal="center" vertical="center" wrapText="1"/>
    </xf>
    <xf numFmtId="0" fontId="135" fillId="0" borderId="46" xfId="0" applyFont="1" applyBorder="1" applyAlignment="1">
      <alignment horizontal="center" vertical="center" wrapText="1"/>
    </xf>
    <xf numFmtId="176" fontId="124" fillId="0" borderId="0" xfId="0" applyNumberFormat="1" applyFont="1" applyBorder="1" applyAlignment="1">
      <alignment horizontal="center" vertical="center" wrapText="1"/>
    </xf>
    <xf numFmtId="41" fontId="190" fillId="0" borderId="0" xfId="0" applyNumberFormat="1" applyFont="1" applyAlignment="1">
      <alignment horizontal="center" vertical="center" wrapText="1"/>
    </xf>
    <xf numFmtId="176" fontId="190" fillId="0" borderId="0" xfId="0" quotePrefix="1" applyNumberFormat="1" applyFont="1" applyFill="1" applyAlignment="1">
      <alignment horizontal="center" vertical="center" wrapText="1"/>
    </xf>
    <xf numFmtId="176" fontId="190" fillId="0" borderId="0" xfId="0" applyNumberFormat="1" applyFont="1" applyFill="1" applyAlignment="1">
      <alignment horizontal="center" vertical="center" wrapText="1"/>
    </xf>
    <xf numFmtId="41" fontId="190" fillId="0" borderId="0" xfId="0" quotePrefix="1" applyNumberFormat="1" applyFont="1" applyFill="1" applyAlignment="1">
      <alignment horizontal="center" vertical="center" wrapText="1"/>
    </xf>
    <xf numFmtId="41" fontId="190" fillId="0" borderId="0" xfId="0" applyNumberFormat="1" applyFont="1" applyFill="1" applyAlignment="1">
      <alignment horizontal="center" vertical="center" wrapText="1"/>
    </xf>
    <xf numFmtId="0" fontId="126" fillId="0" borderId="0" xfId="0" applyFont="1" applyAlignment="1">
      <alignment horizontal="center" vertical="top" wrapText="1"/>
    </xf>
    <xf numFmtId="0" fontId="189" fillId="0" borderId="44" xfId="0" quotePrefix="1" applyNumberFormat="1" applyFont="1" applyBorder="1" applyAlignment="1">
      <alignment horizontal="center" vertical="center" wrapText="1"/>
    </xf>
    <xf numFmtId="0" fontId="189" fillId="0" borderId="44" xfId="0" applyNumberFormat="1" applyFont="1" applyBorder="1" applyAlignment="1">
      <alignment horizontal="center" vertical="center" wrapText="1"/>
    </xf>
    <xf numFmtId="0" fontId="189" fillId="0" borderId="0" xfId="0" quotePrefix="1" applyNumberFormat="1" applyFont="1" applyBorder="1" applyAlignment="1">
      <alignment horizontal="center" vertical="center" wrapText="1"/>
    </xf>
    <xf numFmtId="0" fontId="189" fillId="0" borderId="0" xfId="0" applyNumberFormat="1" applyFont="1" applyBorder="1" applyAlignment="1">
      <alignment horizontal="center" vertical="center" wrapText="1"/>
    </xf>
    <xf numFmtId="0" fontId="95" fillId="0" borderId="0" xfId="0" applyFont="1" applyAlignment="1">
      <alignment horizontal="left" vertical="top" wrapText="1"/>
    </xf>
    <xf numFmtId="0" fontId="97" fillId="0" borderId="52" xfId="0" applyFont="1" applyBorder="1" applyAlignment="1">
      <alignment horizontal="justify" vertical="top" wrapText="1"/>
    </xf>
    <xf numFmtId="180" fontId="190" fillId="0" borderId="0" xfId="0" applyNumberFormat="1" applyFont="1" applyAlignment="1">
      <alignment horizontal="center" vertical="center" wrapText="1"/>
    </xf>
    <xf numFmtId="182" fontId="145" fillId="0" borderId="0" xfId="211" applyNumberFormat="1" applyFont="1" applyBorder="1" applyAlignment="1">
      <alignment horizontal="center" vertical="center" wrapText="1"/>
    </xf>
    <xf numFmtId="182" fontId="175" fillId="0" borderId="0" xfId="211" applyNumberFormat="1" applyFont="1" applyBorder="1" applyAlignment="1">
      <alignment horizontal="center" vertical="center" wrapText="1"/>
    </xf>
    <xf numFmtId="182" fontId="130" fillId="0" borderId="24" xfId="211" applyNumberFormat="1" applyFont="1" applyBorder="1" applyAlignment="1">
      <alignment horizontal="center" vertical="center" wrapText="1"/>
    </xf>
    <xf numFmtId="182" fontId="130" fillId="0" borderId="62" xfId="211" applyNumberFormat="1" applyFont="1" applyBorder="1" applyAlignment="1">
      <alignment horizontal="center" vertical="center" wrapText="1"/>
    </xf>
    <xf numFmtId="182" fontId="130" fillId="0" borderId="4" xfId="211" applyNumberFormat="1" applyFont="1" applyBorder="1" applyAlignment="1">
      <alignment horizontal="center" vertical="center" wrapText="1"/>
    </xf>
    <xf numFmtId="182" fontId="130" fillId="0" borderId="85" xfId="211" applyNumberFormat="1" applyFont="1" applyBorder="1" applyAlignment="1">
      <alignment horizontal="center" vertical="center" wrapText="1"/>
    </xf>
    <xf numFmtId="0" fontId="130" fillId="0" borderId="0" xfId="0" applyFont="1" applyAlignment="1">
      <alignment horizontal="left" vertical="center" wrapText="1"/>
    </xf>
    <xf numFmtId="0" fontId="126" fillId="0" borderId="0" xfId="0" applyFont="1" applyAlignment="1">
      <alignment horizontal="right" vertical="center" wrapText="1"/>
    </xf>
    <xf numFmtId="0" fontId="127" fillId="0" borderId="52" xfId="0" applyFont="1" applyBorder="1" applyAlignment="1">
      <alignment horizontal="left" vertical="top" wrapText="1"/>
    </xf>
    <xf numFmtId="0" fontId="130" fillId="0" borderId="0" xfId="0" applyFont="1" applyBorder="1" applyAlignment="1">
      <alignment horizontal="right" vertical="center"/>
    </xf>
    <xf numFmtId="0" fontId="148" fillId="0" borderId="10" xfId="0" applyFont="1" applyFill="1" applyBorder="1" applyAlignment="1">
      <alignment horizontal="right" vertical="center"/>
    </xf>
    <xf numFmtId="0" fontId="130" fillId="0" borderId="103" xfId="0" applyFont="1" applyFill="1" applyBorder="1" applyAlignment="1">
      <alignment horizontal="center" vertical="center"/>
    </xf>
    <xf numFmtId="0" fontId="130" fillId="0" borderId="83" xfId="0" applyFont="1" applyFill="1" applyBorder="1" applyAlignment="1">
      <alignment horizontal="center" vertical="center"/>
    </xf>
    <xf numFmtId="0" fontId="130" fillId="0" borderId="20" xfId="0" applyFont="1" applyFill="1" applyBorder="1" applyAlignment="1">
      <alignment horizontal="center" vertical="center" wrapText="1"/>
    </xf>
    <xf numFmtId="0" fontId="130" fillId="0" borderId="24" xfId="0" applyFont="1" applyFill="1" applyBorder="1" applyAlignment="1">
      <alignment horizontal="center" vertical="center" wrapText="1"/>
    </xf>
    <xf numFmtId="0" fontId="130" fillId="0" borderId="23" xfId="0" applyFont="1" applyFill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0" fontId="130" fillId="0" borderId="58" xfId="0" applyFont="1" applyFill="1" applyBorder="1" applyAlignment="1">
      <alignment horizontal="center" vertical="center" wrapText="1"/>
    </xf>
    <xf numFmtId="0" fontId="130" fillId="0" borderId="45" xfId="0" applyFont="1" applyFill="1" applyBorder="1" applyAlignment="1">
      <alignment horizontal="center" vertical="center" wrapText="1"/>
    </xf>
    <xf numFmtId="0" fontId="130" fillId="0" borderId="47" xfId="0" applyFont="1" applyFill="1" applyBorder="1" applyAlignment="1">
      <alignment horizontal="center" vertical="center" wrapText="1"/>
    </xf>
    <xf numFmtId="181" fontId="130" fillId="0" borderId="22" xfId="0" applyNumberFormat="1" applyFont="1" applyFill="1" applyBorder="1" applyAlignment="1">
      <alignment horizontal="center" vertical="center" wrapText="1"/>
    </xf>
    <xf numFmtId="181" fontId="130" fillId="0" borderId="0" xfId="0" applyNumberFormat="1" applyFont="1" applyFill="1" applyBorder="1" applyAlignment="1">
      <alignment horizontal="center" vertical="center" wrapText="1"/>
    </xf>
    <xf numFmtId="178" fontId="130" fillId="0" borderId="0" xfId="0" applyNumberFormat="1" applyFont="1" applyFill="1" applyBorder="1" applyAlignment="1">
      <alignment horizontal="center" vertical="center"/>
    </xf>
    <xf numFmtId="0" fontId="130" fillId="0" borderId="41" xfId="0" applyFont="1" applyFill="1" applyBorder="1" applyAlignment="1">
      <alignment horizontal="center" vertical="center" wrapText="1"/>
    </xf>
    <xf numFmtId="0" fontId="130" fillId="0" borderId="8" xfId="0" applyFont="1" applyFill="1" applyBorder="1" applyAlignment="1">
      <alignment horizontal="center" vertical="center" wrapText="1"/>
    </xf>
    <xf numFmtId="0" fontId="130" fillId="0" borderId="62" xfId="0" applyFont="1" applyFill="1" applyBorder="1" applyAlignment="1">
      <alignment horizontal="center" vertical="center" wrapText="1"/>
    </xf>
    <xf numFmtId="181" fontId="175" fillId="0" borderId="22" xfId="0" applyNumberFormat="1" applyFont="1" applyFill="1" applyBorder="1" applyAlignment="1">
      <alignment horizontal="center" vertical="center"/>
    </xf>
    <xf numFmtId="181" fontId="175" fillId="0" borderId="0" xfId="0" applyNumberFormat="1" applyFont="1" applyFill="1" applyBorder="1" applyAlignment="1">
      <alignment horizontal="center" vertical="center"/>
    </xf>
    <xf numFmtId="0" fontId="130" fillId="0" borderId="24" xfId="0" applyFont="1" applyBorder="1">
      <alignment vertical="center"/>
    </xf>
    <xf numFmtId="0" fontId="130" fillId="0" borderId="23" xfId="0" applyFont="1" applyBorder="1">
      <alignment vertical="center"/>
    </xf>
    <xf numFmtId="0" fontId="130" fillId="0" borderId="0" xfId="0" applyFont="1">
      <alignment vertical="center"/>
    </xf>
    <xf numFmtId="0" fontId="130" fillId="0" borderId="37" xfId="0" applyFont="1" applyBorder="1">
      <alignment vertical="center"/>
    </xf>
    <xf numFmtId="0" fontId="130" fillId="0" borderId="45" xfId="0" applyFont="1" applyBorder="1">
      <alignment vertical="center"/>
    </xf>
    <xf numFmtId="0" fontId="130" fillId="0" borderId="47" xfId="0" applyFont="1" applyBorder="1">
      <alignment vertical="center"/>
    </xf>
    <xf numFmtId="0" fontId="130" fillId="0" borderId="22" xfId="0" applyFont="1" applyBorder="1">
      <alignment vertical="center"/>
    </xf>
    <xf numFmtId="0" fontId="130" fillId="0" borderId="58" xfId="0" applyFont="1" applyBorder="1">
      <alignment vertical="center"/>
    </xf>
    <xf numFmtId="181" fontId="130" fillId="0" borderId="22" xfId="211" applyNumberFormat="1" applyFont="1" applyFill="1" applyBorder="1" applyAlignment="1">
      <alignment horizontal="center" vertical="center" wrapText="1"/>
    </xf>
    <xf numFmtId="181" fontId="130" fillId="0" borderId="0" xfId="211" applyNumberFormat="1" applyFont="1" applyFill="1" applyBorder="1" applyAlignment="1">
      <alignment horizontal="center" vertical="center" wrapText="1"/>
    </xf>
    <xf numFmtId="181" fontId="175" fillId="0" borderId="0" xfId="0" applyNumberFormat="1" applyFont="1" applyFill="1" applyBorder="1" applyAlignment="1">
      <alignment horizontal="center" vertical="center" wrapText="1"/>
    </xf>
    <xf numFmtId="181" fontId="190" fillId="0" borderId="0" xfId="0" applyNumberFormat="1" applyFont="1" applyFill="1" applyBorder="1" applyAlignment="1">
      <alignment horizontal="center" vertical="center"/>
    </xf>
    <xf numFmtId="181" fontId="130" fillId="0" borderId="0" xfId="0" applyNumberFormat="1" applyFont="1" applyFill="1" applyBorder="1" applyAlignment="1">
      <alignment horizontal="center" vertical="center"/>
    </xf>
    <xf numFmtId="178" fontId="175" fillId="0" borderId="0" xfId="0" applyNumberFormat="1" applyFont="1" applyFill="1" applyBorder="1" applyAlignment="1">
      <alignment horizontal="center" vertical="center"/>
    </xf>
    <xf numFmtId="0" fontId="130" fillId="0" borderId="86" xfId="0" applyFont="1" applyFill="1" applyBorder="1" applyAlignment="1">
      <alignment horizontal="center" vertical="center" wrapText="1"/>
    </xf>
    <xf numFmtId="0" fontId="130" fillId="0" borderId="87" xfId="0" applyFont="1" applyFill="1" applyBorder="1" applyAlignment="1">
      <alignment horizontal="center" vertical="center" wrapText="1"/>
    </xf>
    <xf numFmtId="178" fontId="175" fillId="0" borderId="44" xfId="0" applyNumberFormat="1" applyFont="1" applyBorder="1" applyAlignment="1">
      <alignment horizontal="center" vertical="center"/>
    </xf>
    <xf numFmtId="178" fontId="175" fillId="0" borderId="0" xfId="0" applyNumberFormat="1" applyFont="1" applyAlignment="1">
      <alignment horizontal="center" vertical="center"/>
    </xf>
    <xf numFmtId="178" fontId="124" fillId="0" borderId="44" xfId="0" applyNumberFormat="1" applyFont="1" applyBorder="1" applyAlignment="1">
      <alignment horizontal="center" vertical="center" wrapText="1"/>
    </xf>
    <xf numFmtId="178" fontId="124" fillId="0" borderId="0" xfId="0" applyNumberFormat="1" applyFont="1" applyBorder="1" applyAlignment="1">
      <alignment horizontal="center" vertical="center" wrapText="1"/>
    </xf>
    <xf numFmtId="178" fontId="130" fillId="0" borderId="44" xfId="0" applyNumberFormat="1" applyFont="1" applyBorder="1" applyAlignment="1">
      <alignment horizontal="center" vertical="center" wrapText="1"/>
    </xf>
    <xf numFmtId="178" fontId="130" fillId="0" borderId="0" xfId="0" applyNumberFormat="1" applyFont="1" applyBorder="1" applyAlignment="1">
      <alignment horizontal="center" vertical="center" wrapText="1"/>
    </xf>
    <xf numFmtId="178" fontId="130" fillId="0" borderId="0" xfId="0" applyNumberFormat="1" applyFont="1" applyAlignment="1">
      <alignment horizontal="center" vertical="center" wrapText="1"/>
    </xf>
    <xf numFmtId="0" fontId="149" fillId="0" borderId="16" xfId="0" applyFont="1" applyBorder="1" applyAlignment="1">
      <alignment horizontal="right" vertical="center" wrapText="1"/>
    </xf>
    <xf numFmtId="0" fontId="124" fillId="0" borderId="16" xfId="0" applyFont="1" applyBorder="1" applyAlignment="1">
      <alignment horizontal="center" vertical="center" wrapText="1"/>
    </xf>
    <xf numFmtId="0" fontId="127" fillId="0" borderId="96" xfId="0" applyFont="1" applyBorder="1" applyAlignment="1">
      <alignment horizontal="center" vertical="center" wrapText="1"/>
    </xf>
    <xf numFmtId="0" fontId="127" fillId="0" borderId="97" xfId="0" applyFont="1" applyBorder="1" applyAlignment="1">
      <alignment horizontal="center" vertical="center" wrapText="1"/>
    </xf>
    <xf numFmtId="0" fontId="127" fillId="0" borderId="104" xfId="0" applyFont="1" applyBorder="1" applyAlignment="1">
      <alignment horizontal="center" vertical="center" wrapText="1"/>
    </xf>
    <xf numFmtId="0" fontId="138" fillId="0" borderId="105" xfId="0" applyFont="1" applyBorder="1" applyAlignment="1">
      <alignment horizontal="center" vertical="center" wrapText="1"/>
    </xf>
    <xf numFmtId="0" fontId="138" fillId="0" borderId="97" xfId="0" applyFont="1" applyBorder="1" applyAlignment="1">
      <alignment horizontal="center" vertical="center" wrapText="1"/>
    </xf>
    <xf numFmtId="0" fontId="138" fillId="0" borderId="106" xfId="0" applyFont="1" applyBorder="1" applyAlignment="1">
      <alignment horizontal="center" vertical="center" wrapText="1"/>
    </xf>
    <xf numFmtId="0" fontId="193" fillId="0" borderId="0" xfId="0" applyFont="1" applyAlignment="1">
      <alignment horizontal="center" vertical="center" shrinkToFit="1"/>
    </xf>
    <xf numFmtId="0" fontId="193" fillId="0" borderId="0" xfId="0" applyFont="1" applyBorder="1" applyAlignment="1">
      <alignment horizontal="center" vertical="center" wrapText="1"/>
    </xf>
    <xf numFmtId="0" fontId="146" fillId="0" borderId="0" xfId="0" applyFont="1" applyAlignment="1">
      <alignment horizontal="center" vertical="center"/>
    </xf>
    <xf numFmtId="0" fontId="127" fillId="0" borderId="0" xfId="0" applyFont="1" applyAlignment="1">
      <alignment horizontal="center" vertical="center" wrapText="1"/>
    </xf>
    <xf numFmtId="0" fontId="127" fillId="0" borderId="20" xfId="0" applyFont="1" applyBorder="1" applyAlignment="1">
      <alignment horizontal="center" vertical="center" wrapText="1"/>
    </xf>
    <xf numFmtId="0" fontId="127" fillId="0" borderId="24" xfId="0" applyFont="1" applyBorder="1" applyAlignment="1">
      <alignment horizontal="center" vertical="center" wrapText="1"/>
    </xf>
    <xf numFmtId="0" fontId="127" fillId="0" borderId="88" xfId="0" applyFont="1" applyBorder="1" applyAlignment="1">
      <alignment horizontal="center" vertical="center" wrapText="1"/>
    </xf>
    <xf numFmtId="0" fontId="127" fillId="0" borderId="23" xfId="0" applyFont="1" applyBorder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58" fillId="0" borderId="0" xfId="0" applyFont="1" applyAlignment="1">
      <alignment horizontal="center" vertical="center" shrinkToFit="1"/>
    </xf>
    <xf numFmtId="0" fontId="158" fillId="0" borderId="0" xfId="0" applyFont="1" applyAlignment="1">
      <alignment horizontal="center" vertical="center" wrapText="1"/>
    </xf>
    <xf numFmtId="0" fontId="146" fillId="0" borderId="0" xfId="0" applyFont="1" applyAlignment="1">
      <alignment horizontal="center" vertical="center" shrinkToFit="1"/>
    </xf>
    <xf numFmtId="0" fontId="196" fillId="0" borderId="0" xfId="0" applyFont="1" applyAlignment="1">
      <alignment horizontal="center" vertical="center" shrinkToFit="1"/>
    </xf>
    <xf numFmtId="0" fontId="158" fillId="0" borderId="0" xfId="0" applyFont="1" applyBorder="1" applyAlignment="1">
      <alignment horizontal="justify" vertical="top" wrapText="1"/>
    </xf>
    <xf numFmtId="0" fontId="186" fillId="0" borderId="0" xfId="0" applyFont="1" applyAlignment="1">
      <alignment horizontal="center" vertical="center"/>
    </xf>
    <xf numFmtId="0" fontId="146" fillId="0" borderId="0" xfId="0" applyFont="1" applyAlignment="1">
      <alignment horizontal="right" vertical="top" wrapText="1"/>
    </xf>
    <xf numFmtId="176" fontId="127" fillId="0" borderId="0" xfId="211" applyNumberFormat="1" applyFont="1" applyFill="1" applyBorder="1" applyAlignment="1">
      <alignment horizontal="center" vertical="center" wrapText="1"/>
    </xf>
    <xf numFmtId="176" fontId="127" fillId="0" borderId="0" xfId="211" applyNumberFormat="1" applyFont="1" applyBorder="1" applyAlignment="1">
      <alignment horizontal="center" vertical="center" wrapText="1"/>
    </xf>
    <xf numFmtId="0" fontId="127" fillId="0" borderId="80" xfId="0" applyFont="1" applyBorder="1" applyAlignment="1">
      <alignment horizontal="center" vertical="center" wrapText="1"/>
    </xf>
    <xf numFmtId="0" fontId="127" fillId="0" borderId="81" xfId="0" applyFont="1" applyBorder="1" applyAlignment="1">
      <alignment horizontal="center" vertical="center" wrapText="1"/>
    </xf>
    <xf numFmtId="0" fontId="127" fillId="0" borderId="76" xfId="0" applyFont="1" applyBorder="1" applyAlignment="1">
      <alignment horizontal="center" vertical="center" wrapText="1"/>
    </xf>
    <xf numFmtId="178" fontId="127" fillId="0" borderId="0" xfId="211" applyNumberFormat="1" applyFont="1" applyBorder="1" applyAlignment="1">
      <alignment horizontal="center" vertical="center" wrapText="1"/>
    </xf>
    <xf numFmtId="178" fontId="127" fillId="0" borderId="24" xfId="211" applyNumberFormat="1" applyFont="1" applyBorder="1" applyAlignment="1">
      <alignment horizontal="center" vertical="center" wrapText="1"/>
    </xf>
    <xf numFmtId="0" fontId="146" fillId="0" borderId="8" xfId="0" applyFont="1" applyFill="1" applyBorder="1" applyAlignment="1">
      <alignment horizontal="center" vertical="center" wrapText="1"/>
    </xf>
    <xf numFmtId="0" fontId="146" fillId="0" borderId="8" xfId="0" applyFont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 wrapText="1"/>
    </xf>
    <xf numFmtId="176" fontId="196" fillId="0" borderId="10" xfId="211" applyNumberFormat="1" applyFont="1" applyFill="1" applyBorder="1" applyAlignment="1">
      <alignment horizontal="center" vertical="center" wrapText="1"/>
    </xf>
    <xf numFmtId="0" fontId="130" fillId="0" borderId="10" xfId="328" applyFont="1" applyFill="1" applyBorder="1" applyAlignment="1">
      <alignment horizontal="right"/>
    </xf>
    <xf numFmtId="0" fontId="186" fillId="0" borderId="0" xfId="328" applyFont="1" applyFill="1" applyAlignment="1">
      <alignment horizontal="center" vertical="center"/>
    </xf>
    <xf numFmtId="0" fontId="186" fillId="0" borderId="0" xfId="328" applyFont="1" applyFill="1" applyAlignment="1">
      <alignment horizontal="center"/>
    </xf>
    <xf numFmtId="0" fontId="145" fillId="0" borderId="84" xfId="328" applyFont="1" applyFill="1" applyBorder="1" applyAlignment="1">
      <alignment horizontal="center" vertical="center" wrapText="1"/>
    </xf>
    <xf numFmtId="0" fontId="130" fillId="0" borderId="62" xfId="328" applyFont="1" applyFill="1" applyBorder="1" applyAlignment="1">
      <alignment horizontal="center" vertical="center" wrapText="1"/>
    </xf>
    <xf numFmtId="0" fontId="130" fillId="0" borderId="4" xfId="328" applyFont="1" applyFill="1" applyBorder="1" applyAlignment="1">
      <alignment horizontal="center" vertical="center" wrapText="1"/>
    </xf>
    <xf numFmtId="0" fontId="148" fillId="0" borderId="0" xfId="311" applyFont="1" applyBorder="1" applyAlignment="1">
      <alignment horizontal="left"/>
    </xf>
    <xf numFmtId="0" fontId="12" fillId="0" borderId="0" xfId="311" applyFont="1" applyAlignment="1">
      <alignment horizontal="center" vertical="center"/>
    </xf>
    <xf numFmtId="0" fontId="130" fillId="0" borderId="61" xfId="311" applyFont="1" applyBorder="1" applyAlignment="1">
      <alignment horizontal="center" vertical="center" wrapText="1"/>
    </xf>
    <xf numFmtId="0" fontId="130" fillId="0" borderId="85" xfId="311" applyFont="1" applyBorder="1" applyAlignment="1">
      <alignment horizontal="center" vertical="center" wrapText="1"/>
    </xf>
    <xf numFmtId="0" fontId="130" fillId="0" borderId="42" xfId="311" applyFont="1" applyBorder="1" applyAlignment="1">
      <alignment horizontal="center" vertical="center" wrapText="1"/>
    </xf>
    <xf numFmtId="0" fontId="130" fillId="0" borderId="103" xfId="311" applyFont="1" applyBorder="1" applyAlignment="1">
      <alignment horizontal="center" vertical="center" wrapText="1"/>
    </xf>
    <xf numFmtId="0" fontId="130" fillId="0" borderId="103" xfId="311" applyFont="1" applyFill="1" applyBorder="1" applyAlignment="1">
      <alignment horizontal="center" vertical="center" wrapText="1"/>
    </xf>
    <xf numFmtId="42" fontId="130" fillId="0" borderId="103" xfId="275" applyFont="1" applyFill="1" applyBorder="1" applyAlignment="1">
      <alignment horizontal="center" vertical="center" wrapText="1"/>
    </xf>
    <xf numFmtId="42" fontId="130" fillId="0" borderId="86" xfId="275" applyFont="1" applyFill="1" applyBorder="1" applyAlignment="1">
      <alignment horizontal="center" vertical="center" wrapText="1"/>
    </xf>
  </cellXfs>
  <cellStyles count="381">
    <cellStyle name="??&amp;O?&amp;H?_x0008__x000f__x0007_?_x0007__x0001__x0001_" xfId="1"/>
    <cellStyle name="??&amp;O?&amp;H?_x0008_??_x0007__x0001__x0001_" xfId="2"/>
    <cellStyle name="_Book1" xfId="3"/>
    <cellStyle name="_Capex Tracking Control Sheet -ADMIN " xfId="4"/>
    <cellStyle name="_Project tracking Puri (Diana) per March'06 " xfId="5"/>
    <cellStyle name="_Recon with FAR " xfId="6"/>
    <cellStyle name="_금융점포(광주)" xfId="7"/>
    <cellStyle name="_은행별 점포현황(202011년12월말기준)" xfId="8"/>
    <cellStyle name="¤@?e_TEST-1 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강조색1 2" xfId="16"/>
    <cellStyle name="20% - 강조색1 2 2" xfId="17"/>
    <cellStyle name="20% - 강조색1 3" xfId="18"/>
    <cellStyle name="20% - 강조색2 2" xfId="19"/>
    <cellStyle name="20% - 강조색2 2 2" xfId="20"/>
    <cellStyle name="20% - 강조색2 3" xfId="21"/>
    <cellStyle name="20% - 강조색3 2" xfId="22"/>
    <cellStyle name="20% - 강조색3 2 2" xfId="23"/>
    <cellStyle name="20% - 강조색3 3" xfId="24"/>
    <cellStyle name="20% - 강조색4 2" xfId="25"/>
    <cellStyle name="20% - 강조색4 2 2" xfId="26"/>
    <cellStyle name="20% - 강조색4 3" xfId="27"/>
    <cellStyle name="20% - 강조색5 2" xfId="28"/>
    <cellStyle name="20% - 강조색5 2 2" xfId="29"/>
    <cellStyle name="20% - 강조색5 3" xfId="30"/>
    <cellStyle name="20% - 강조색6 2" xfId="31"/>
    <cellStyle name="20% - 강조색6 2 2" xfId="32"/>
    <cellStyle name="20% - 강조색6 3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강조색1 2" xfId="40"/>
    <cellStyle name="40% - 강조색1 2 2" xfId="41"/>
    <cellStyle name="40% - 강조색1 3" xfId="42"/>
    <cellStyle name="40% - 강조색2 2" xfId="43"/>
    <cellStyle name="40% - 강조색2 2 2" xfId="44"/>
    <cellStyle name="40% - 강조색2 3" xfId="45"/>
    <cellStyle name="40% - 강조색3 2" xfId="46"/>
    <cellStyle name="40% - 강조색3 2 2" xfId="47"/>
    <cellStyle name="40% - 강조색3 3" xfId="48"/>
    <cellStyle name="40% - 강조색4 2" xfId="49"/>
    <cellStyle name="40% - 강조색4 2 2" xfId="50"/>
    <cellStyle name="40% - 강조색4 3" xfId="51"/>
    <cellStyle name="40% - 강조색5 2" xfId="52"/>
    <cellStyle name="40% - 강조색5 2 2" xfId="53"/>
    <cellStyle name="40% - 강조색5 3" xfId="54"/>
    <cellStyle name="40% - 강조색6 2" xfId="55"/>
    <cellStyle name="40% - 강조색6 2 2" xfId="56"/>
    <cellStyle name="40% - 강조색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강조색1 2" xfId="64"/>
    <cellStyle name="60% - 강조색1 2 2" xfId="65"/>
    <cellStyle name="60% - 강조색1 3" xfId="66"/>
    <cellStyle name="60% - 강조색2 2" xfId="67"/>
    <cellStyle name="60% - 강조색2 2 2" xfId="68"/>
    <cellStyle name="60% - 강조색2 3" xfId="69"/>
    <cellStyle name="60% - 강조색3 2" xfId="70"/>
    <cellStyle name="60% - 강조색3 2 2" xfId="71"/>
    <cellStyle name="60% - 강조색3 3" xfId="72"/>
    <cellStyle name="60% - 강조색4 2" xfId="73"/>
    <cellStyle name="60% - 강조색4 2 2" xfId="74"/>
    <cellStyle name="60% - 강조색4 3" xfId="75"/>
    <cellStyle name="60% - 강조색5 2" xfId="76"/>
    <cellStyle name="60% - 강조색5 2 2" xfId="77"/>
    <cellStyle name="60% - 강조색5 3" xfId="78"/>
    <cellStyle name="60% - 강조색6 2" xfId="79"/>
    <cellStyle name="60% - 강조색6 2 2" xfId="80"/>
    <cellStyle name="60% - 강조색6 3" xfId="81"/>
    <cellStyle name="A¨­￠￢￠O [0]_INQUIRY ￠?￥i¨u¡AAⓒ￢Aⓒª " xfId="82"/>
    <cellStyle name="A¨­￠￢￠O_INQUIRY ￠?￥i¨u¡AAⓒ￢Aⓒª " xfId="83"/>
    <cellStyle name="Accent1" xfId="84"/>
    <cellStyle name="Accent2" xfId="85"/>
    <cellStyle name="Accent3" xfId="86"/>
    <cellStyle name="Accent4" xfId="87"/>
    <cellStyle name="Accent5" xfId="88"/>
    <cellStyle name="Accent6" xfId="89"/>
    <cellStyle name="AeE­ [0]_°eE¹_11¿a½A " xfId="90"/>
    <cellStyle name="AeE­_°eE¹_11¿a½A " xfId="91"/>
    <cellStyle name="AeE¡ⓒ [0]_INQUIRY ￠?￥i¨u¡AAⓒ￢Aⓒª " xfId="92"/>
    <cellStyle name="AeE¡ⓒ_INQUIRY ￠?￥i¨u¡AAⓒ￢Aⓒª " xfId="93"/>
    <cellStyle name="ALIGNMENT" xfId="94"/>
    <cellStyle name="AÞ¸¶ [0]_°eE¹_11¿a½A " xfId="95"/>
    <cellStyle name="AÞ¸¶_°eE¹_11¿a½A " xfId="96"/>
    <cellStyle name="Bad" xfId="97"/>
    <cellStyle name="C¡IA¨ª_¡ic¨u¡A¨￢I¨￢¡Æ AN¡Æe " xfId="98"/>
    <cellStyle name="C￥AØ_¸AAa.¼OAI " xfId="99"/>
    <cellStyle name="Calculation" xfId="100"/>
    <cellStyle name="category" xfId="101"/>
    <cellStyle name="Check Cell" xfId="102"/>
    <cellStyle name="Comma [0]_ SG&amp;A Bridge " xfId="103"/>
    <cellStyle name="comma zerodec" xfId="104"/>
    <cellStyle name="Comma_ SG&amp;A Bridge " xfId="105"/>
    <cellStyle name="Comma0" xfId="106"/>
    <cellStyle name="Curren?_x0012_퐀_x0017_?" xfId="107"/>
    <cellStyle name="Currency [0]_ SG&amp;A Bridge " xfId="108"/>
    <cellStyle name="Currency_ SG&amp;A Bridge " xfId="109"/>
    <cellStyle name="Currency0" xfId="110"/>
    <cellStyle name="Currency1" xfId="111"/>
    <cellStyle name="Date" xfId="112"/>
    <cellStyle name="Dollar (zero dec)" xfId="113"/>
    <cellStyle name="Euro" xfId="114"/>
    <cellStyle name="Explanatory Text" xfId="115"/>
    <cellStyle name="Fixed" xfId="116"/>
    <cellStyle name="Good" xfId="117"/>
    <cellStyle name="Grey" xfId="118"/>
    <cellStyle name="Grey 2" xfId="119"/>
    <cellStyle name="HEADER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4" xfId="128"/>
    <cellStyle name="Hyperlink" xfId="129"/>
    <cellStyle name="Input" xfId="130"/>
    <cellStyle name="Input [yellow]" xfId="131"/>
    <cellStyle name="Input [yellow] 2" xfId="132"/>
    <cellStyle name="Linked Cell" xfId="133"/>
    <cellStyle name="Millares [0]_2AV_M_M " xfId="134"/>
    <cellStyle name="Milliers [0]_Arabian Spec" xfId="135"/>
    <cellStyle name="Milliers_Arabian Spec" xfId="136"/>
    <cellStyle name="Model" xfId="137"/>
    <cellStyle name="Mon?aire [0]_Arabian Spec" xfId="138"/>
    <cellStyle name="Mon?aire_Arabian Spec" xfId="139"/>
    <cellStyle name="Moneda [0]_2AV_M_M " xfId="140"/>
    <cellStyle name="Moneda_2AV_M_M " xfId="141"/>
    <cellStyle name="Neutral" xfId="142"/>
    <cellStyle name="Normal - Style1" xfId="143"/>
    <cellStyle name="Normal - Style1 2" xfId="144"/>
    <cellStyle name="Normal_ SG&amp;A Bridge " xfId="145"/>
    <cellStyle name="Note" xfId="146"/>
    <cellStyle name="Output" xfId="147"/>
    <cellStyle name="Percent [2]" xfId="148"/>
    <cellStyle name="subhead" xfId="149"/>
    <cellStyle name="Title" xfId="150"/>
    <cellStyle name="Total" xfId="151"/>
    <cellStyle name="Total 2" xfId="152"/>
    <cellStyle name="UM" xfId="153"/>
    <cellStyle name="Warning Text" xfId="154"/>
    <cellStyle name="강조색1 2" xfId="155"/>
    <cellStyle name="강조색1 2 2" xfId="156"/>
    <cellStyle name="강조색1 3" xfId="157"/>
    <cellStyle name="강조색2 2" xfId="158"/>
    <cellStyle name="강조색2 2 2" xfId="159"/>
    <cellStyle name="강조색2 3" xfId="160"/>
    <cellStyle name="강조색3 2" xfId="161"/>
    <cellStyle name="강조색3 2 2" xfId="162"/>
    <cellStyle name="강조색3 3" xfId="163"/>
    <cellStyle name="강조색4 2" xfId="164"/>
    <cellStyle name="강조색4 2 2" xfId="165"/>
    <cellStyle name="강조색4 3" xfId="166"/>
    <cellStyle name="강조색5 2" xfId="167"/>
    <cellStyle name="강조색5 2 2" xfId="168"/>
    <cellStyle name="강조색5 3" xfId="169"/>
    <cellStyle name="강조색6 2" xfId="170"/>
    <cellStyle name="강조색6 2 2" xfId="171"/>
    <cellStyle name="강조색6 3" xfId="172"/>
    <cellStyle name="경고문 2" xfId="173"/>
    <cellStyle name="경고문 2 2" xfId="174"/>
    <cellStyle name="경고문 3" xfId="175"/>
    <cellStyle name="계산 2" xfId="176"/>
    <cellStyle name="계산 2 2" xfId="177"/>
    <cellStyle name="계산 3" xfId="178"/>
    <cellStyle name="고정소숫점" xfId="179"/>
    <cellStyle name="고정출력1" xfId="180"/>
    <cellStyle name="고정출력2" xfId="181"/>
    <cellStyle name="나쁨 2" xfId="182"/>
    <cellStyle name="나쁨 2 2" xfId="183"/>
    <cellStyle name="나쁨 3" xfId="184"/>
    <cellStyle name="날짜" xfId="185"/>
    <cellStyle name="달러" xfId="186"/>
    <cellStyle name="뒤에 오는 하이퍼링크_Book1" xfId="187"/>
    <cellStyle name="똿뗦먛귟 [0.00]_PRODUCT DETAIL Q1" xfId="188"/>
    <cellStyle name="똿뗦먛귟_PRODUCT DETAIL Q1" xfId="189"/>
    <cellStyle name="메모 2" xfId="190"/>
    <cellStyle name="메모 2 2" xfId="191"/>
    <cellStyle name="메모 3" xfId="192"/>
    <cellStyle name="메모 4" xfId="193"/>
    <cellStyle name="믅됞 [0.00]_PRODUCT DETAIL Q1" xfId="194"/>
    <cellStyle name="믅됞_PRODUCT DETAIL Q1" xfId="195"/>
    <cellStyle name="바탕글" xfId="196"/>
    <cellStyle name="백분율 2" xfId="197"/>
    <cellStyle name="보통 2" xfId="198"/>
    <cellStyle name="보통 2 2" xfId="199"/>
    <cellStyle name="보통 3" xfId="200"/>
    <cellStyle name="본문" xfId="201"/>
    <cellStyle name="부제목" xfId="202"/>
    <cellStyle name="뷭?_BOOKSHIP" xfId="203"/>
    <cellStyle name="설명 텍스트 2" xfId="204"/>
    <cellStyle name="설명 텍스트 2 2" xfId="205"/>
    <cellStyle name="설명 텍스트 3" xfId="206"/>
    <cellStyle name="셀 확인 2" xfId="207"/>
    <cellStyle name="셀 확인 2 2" xfId="208"/>
    <cellStyle name="셀 확인 3" xfId="209"/>
    <cellStyle name="숫자(R)" xfId="210"/>
    <cellStyle name="쉼표 [0]" xfId="211" builtinId="6"/>
    <cellStyle name="쉼표 [0] 10" xfId="212"/>
    <cellStyle name="쉼표 [0] 2" xfId="213"/>
    <cellStyle name="쉼표 [0] 2 2" xfId="214"/>
    <cellStyle name="쉼표 [0] 2 3" xfId="215"/>
    <cellStyle name="쉼표 [0] 28" xfId="216"/>
    <cellStyle name="쉼표 [0] 28 2" xfId="217"/>
    <cellStyle name="쉼표 [0] 3" xfId="218"/>
    <cellStyle name="쉼표 [0] 4" xfId="219"/>
    <cellStyle name="쉼표 [0] 5" xfId="220"/>
    <cellStyle name="쉼표 [0] 51" xfId="221"/>
    <cellStyle name="쉼표 [0] 6" xfId="222"/>
    <cellStyle name="쉼표 [0] 7" xfId="223"/>
    <cellStyle name="쉼표 [0] 75" xfId="224"/>
    <cellStyle name="쉼표 [0] 76" xfId="225"/>
    <cellStyle name="쉼표 [0] 78" xfId="226"/>
    <cellStyle name="쉼표 [0] 79" xfId="227"/>
    <cellStyle name="쉼표 [0] 8" xfId="228"/>
    <cellStyle name="쉼표 [0] 80" xfId="229"/>
    <cellStyle name="쉼표 [0] 81" xfId="230"/>
    <cellStyle name="쉼표 [0] 82" xfId="231"/>
    <cellStyle name="쉼표 [0] 84" xfId="232"/>
    <cellStyle name="쉼표 [0] 85" xfId="233"/>
    <cellStyle name="쉼표 [0] 9" xfId="234"/>
    <cellStyle name="스타일 1" xfId="235"/>
    <cellStyle name="스타일 1 2" xfId="236"/>
    <cellStyle name="연결된 셀 2" xfId="237"/>
    <cellStyle name="연결된 셀 2 2" xfId="238"/>
    <cellStyle name="연결된 셀 3" xfId="239"/>
    <cellStyle name="요약 2" xfId="240"/>
    <cellStyle name="요약 2 2" xfId="241"/>
    <cellStyle name="요약 3" xfId="242"/>
    <cellStyle name="입력 2" xfId="243"/>
    <cellStyle name="입력 2 2" xfId="244"/>
    <cellStyle name="입력 3" xfId="245"/>
    <cellStyle name="자리수" xfId="246"/>
    <cellStyle name="자리수0" xfId="247"/>
    <cellStyle name="작은제목" xfId="248"/>
    <cellStyle name="제목 1 2" xfId="249"/>
    <cellStyle name="제목 1 2 2" xfId="250"/>
    <cellStyle name="제목 1 3" xfId="251"/>
    <cellStyle name="제목 2 2" xfId="252"/>
    <cellStyle name="제목 2 2 2" xfId="253"/>
    <cellStyle name="제목 2 3" xfId="254"/>
    <cellStyle name="제목 3 2" xfId="255"/>
    <cellStyle name="제목 3 2 2" xfId="256"/>
    <cellStyle name="제목 3 3" xfId="257"/>
    <cellStyle name="제목 4 2" xfId="258"/>
    <cellStyle name="제목 4 2 2" xfId="259"/>
    <cellStyle name="제목 4 3" xfId="260"/>
    <cellStyle name="제목 5" xfId="261"/>
    <cellStyle name="제목 5 2" xfId="262"/>
    <cellStyle name="제목 6" xfId="263"/>
    <cellStyle name="좋음 2" xfId="264"/>
    <cellStyle name="좋음 2 2" xfId="265"/>
    <cellStyle name="좋음 3" xfId="266"/>
    <cellStyle name="출력 2" xfId="267"/>
    <cellStyle name="출력 2 2" xfId="268"/>
    <cellStyle name="출력 3" xfId="269"/>
    <cellStyle name="콤마 [0]" xfId="270"/>
    <cellStyle name="콤마 [0]_해안선및도서" xfId="271"/>
    <cellStyle name="콤마_  종  합  " xfId="272"/>
    <cellStyle name="큰제목" xfId="273"/>
    <cellStyle name="큰제목 2" xfId="274"/>
    <cellStyle name="통화 [0] 2" xfId="275"/>
    <cellStyle name="퍼센트" xfId="276"/>
    <cellStyle name="표준" xfId="0" builtinId="0"/>
    <cellStyle name="표준 10" xfId="277"/>
    <cellStyle name="표준 10 2" xfId="278"/>
    <cellStyle name="표준 100" xfId="279"/>
    <cellStyle name="표준 101" xfId="280"/>
    <cellStyle name="표준 102" xfId="281"/>
    <cellStyle name="표준 103" xfId="282"/>
    <cellStyle name="표준 109" xfId="283"/>
    <cellStyle name="표준 11" xfId="284"/>
    <cellStyle name="표준 11 2" xfId="285"/>
    <cellStyle name="표준 110" xfId="286"/>
    <cellStyle name="표준 111" xfId="287"/>
    <cellStyle name="표준 12" xfId="288"/>
    <cellStyle name="표준 13" xfId="289"/>
    <cellStyle name="표준 14" xfId="290"/>
    <cellStyle name="표준 15" xfId="291"/>
    <cellStyle name="표준 16" xfId="292"/>
    <cellStyle name="표준 168" xfId="293"/>
    <cellStyle name="표준 169" xfId="294"/>
    <cellStyle name="표준 17" xfId="295"/>
    <cellStyle name="표준 170" xfId="296"/>
    <cellStyle name="표준 171" xfId="297"/>
    <cellStyle name="표준 172" xfId="298"/>
    <cellStyle name="표준 173" xfId="299"/>
    <cellStyle name="표준 175" xfId="300"/>
    <cellStyle name="표준 176" xfId="301"/>
    <cellStyle name="표준 177" xfId="302"/>
    <cellStyle name="표준 178" xfId="303"/>
    <cellStyle name="표준 179" xfId="304"/>
    <cellStyle name="표준 18" xfId="305"/>
    <cellStyle name="표준 180" xfId="306"/>
    <cellStyle name="표준 181" xfId="307"/>
    <cellStyle name="표준 182" xfId="308"/>
    <cellStyle name="표준 183" xfId="309"/>
    <cellStyle name="표준 19" xfId="310"/>
    <cellStyle name="표준 2" xfId="311"/>
    <cellStyle name="표준 2 2" xfId="312"/>
    <cellStyle name="표준 2 3" xfId="313"/>
    <cellStyle name="표준 2 4" xfId="314"/>
    <cellStyle name="표준 2 5" xfId="315"/>
    <cellStyle name="표준 2_(붙임2) 시정통계 활용도 의견조사표" xfId="316"/>
    <cellStyle name="표준 20" xfId="317"/>
    <cellStyle name="표준 21" xfId="318"/>
    <cellStyle name="표준 22" xfId="319"/>
    <cellStyle name="표준 23" xfId="320"/>
    <cellStyle name="표준 24" xfId="321"/>
    <cellStyle name="표준 25" xfId="322"/>
    <cellStyle name="표준 26" xfId="323"/>
    <cellStyle name="표준 27" xfId="324"/>
    <cellStyle name="표준 28" xfId="325"/>
    <cellStyle name="표준 29" xfId="326"/>
    <cellStyle name="표준 3" xfId="327"/>
    <cellStyle name="표준 3 2" xfId="328"/>
    <cellStyle name="표준 3 3" xfId="329"/>
    <cellStyle name="표준 3 4" xfId="330"/>
    <cellStyle name="표준 30" xfId="331"/>
    <cellStyle name="표준 31" xfId="332"/>
    <cellStyle name="표준 32" xfId="333"/>
    <cellStyle name="표준 33" xfId="334"/>
    <cellStyle name="표준 34" xfId="335"/>
    <cellStyle name="표준 35" xfId="336"/>
    <cellStyle name="표준 36" xfId="337"/>
    <cellStyle name="표준 37" xfId="338"/>
    <cellStyle name="표준 38" xfId="339"/>
    <cellStyle name="표준 39" xfId="340"/>
    <cellStyle name="표준 4" xfId="341"/>
    <cellStyle name="표준 40" xfId="342"/>
    <cellStyle name="표준 41" xfId="343"/>
    <cellStyle name="표준 42" xfId="344"/>
    <cellStyle name="표준 43" xfId="345"/>
    <cellStyle name="표준 44" xfId="346"/>
    <cellStyle name="표준 45" xfId="347"/>
    <cellStyle name="표준 46" xfId="348"/>
    <cellStyle name="표준 47" xfId="349"/>
    <cellStyle name="표준 48" xfId="350"/>
    <cellStyle name="표준 49" xfId="351"/>
    <cellStyle name="표준 5" xfId="352"/>
    <cellStyle name="표준 50" xfId="353"/>
    <cellStyle name="표준 51" xfId="354"/>
    <cellStyle name="표준 6" xfId="355"/>
    <cellStyle name="표준 6 2" xfId="356"/>
    <cellStyle name="표준 6 3" xfId="357"/>
    <cellStyle name="표준 6 4" xfId="358"/>
    <cellStyle name="표준 6 5" xfId="359"/>
    <cellStyle name="표준 7" xfId="360"/>
    <cellStyle name="표준 79" xfId="361"/>
    <cellStyle name="표준 8" xfId="362"/>
    <cellStyle name="표준 80" xfId="363"/>
    <cellStyle name="표준 87" xfId="364"/>
    <cellStyle name="표준 88" xfId="365"/>
    <cellStyle name="표준 89" xfId="366"/>
    <cellStyle name="표준 9" xfId="367"/>
    <cellStyle name="표준 90" xfId="368"/>
    <cellStyle name="표준 91" xfId="369"/>
    <cellStyle name="표준 92" xfId="370"/>
    <cellStyle name="표준 94" xfId="371"/>
    <cellStyle name="표준 95" xfId="372"/>
    <cellStyle name="표준 96" xfId="373"/>
    <cellStyle name="표준 97" xfId="374"/>
    <cellStyle name="표준 98" xfId="375"/>
    <cellStyle name="표준 99" xfId="376"/>
    <cellStyle name="하이퍼링크 2" xfId="377"/>
    <cellStyle name="합산" xfId="378"/>
    <cellStyle name="화폐기호" xfId="379"/>
    <cellStyle name="화폐기호0" xfId="3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892;&#51109;\d\&#51116;&#44032;&#48373;&#51648;&#49884;&#49444;\&#51116;&#44032;&#49884;&#49444;(2004)\&#51116;&#44032;&#49884;&#49444;&#54788;&#54889;\&#49436;&#50872;&#49884;&#51116;&#44032;&#49884;&#49444;&#54788;&#54889;(04&#49688;&#49884;&#48320;&#4422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년현황"/>
      <sheetName val="구별현황(시설)"/>
      <sheetName val="구별현황(인원)"/>
      <sheetName val="주간보호"/>
      <sheetName val="단기보호"/>
      <sheetName val="봉사원파견"/>
      <sheetName val="주간치매"/>
      <sheetName val="주간병설"/>
      <sheetName val="단"/>
      <sheetName val="가"/>
      <sheetName val="봉사원파견 (2)"/>
    </sheetNames>
    <sheetDataSet>
      <sheetData sheetId="0"/>
      <sheetData sheetId="1"/>
      <sheetData sheetId="2"/>
      <sheetData sheetId="3" refreshError="1">
        <row r="6">
          <cell r="D6" t="str">
            <v>일반</v>
          </cell>
        </row>
        <row r="7">
          <cell r="D7" t="str">
            <v>일반</v>
          </cell>
        </row>
        <row r="8">
          <cell r="D8" t="str">
            <v>일반</v>
          </cell>
        </row>
        <row r="9">
          <cell r="D9" t="str">
            <v>일반</v>
          </cell>
        </row>
        <row r="10">
          <cell r="D10" t="str">
            <v>일반</v>
          </cell>
        </row>
        <row r="11">
          <cell r="D11" t="str">
            <v>일반</v>
          </cell>
        </row>
        <row r="12">
          <cell r="D12" t="str">
            <v>일반</v>
          </cell>
        </row>
        <row r="13">
          <cell r="D13" t="str">
            <v>일반</v>
          </cell>
        </row>
        <row r="14">
          <cell r="D14" t="str">
            <v>일반</v>
          </cell>
        </row>
        <row r="15">
          <cell r="D15" t="str">
            <v>일반</v>
          </cell>
        </row>
        <row r="16">
          <cell r="D16" t="str">
            <v>일반</v>
          </cell>
        </row>
        <row r="17">
          <cell r="D17" t="str">
            <v>일반</v>
          </cell>
        </row>
        <row r="18">
          <cell r="D18" t="str">
            <v>일반</v>
          </cell>
        </row>
        <row r="19">
          <cell r="D19" t="str">
            <v>일반</v>
          </cell>
        </row>
        <row r="20">
          <cell r="D20" t="str">
            <v>일반</v>
          </cell>
        </row>
        <row r="21">
          <cell r="D21" t="str">
            <v>일반</v>
          </cell>
        </row>
        <row r="22">
          <cell r="D22" t="str">
            <v>일반</v>
          </cell>
        </row>
        <row r="23">
          <cell r="D23" t="str">
            <v>일반</v>
          </cell>
        </row>
        <row r="24">
          <cell r="D24" t="str">
            <v>일반</v>
          </cell>
        </row>
        <row r="25">
          <cell r="D25" t="str">
            <v>일반</v>
          </cell>
        </row>
        <row r="26">
          <cell r="D26" t="str">
            <v>일반</v>
          </cell>
        </row>
        <row r="27">
          <cell r="D27" t="str">
            <v>일반</v>
          </cell>
        </row>
        <row r="28">
          <cell r="D28" t="str">
            <v>일반</v>
          </cell>
        </row>
        <row r="29">
          <cell r="D29" t="str">
            <v>일반</v>
          </cell>
        </row>
        <row r="30">
          <cell r="D30" t="str">
            <v>치매</v>
          </cell>
        </row>
        <row r="31">
          <cell r="D31" t="str">
            <v>치매</v>
          </cell>
        </row>
        <row r="32">
          <cell r="D32" t="str">
            <v>치매</v>
          </cell>
        </row>
        <row r="33">
          <cell r="D33" t="str">
            <v>치매</v>
          </cell>
        </row>
        <row r="34">
          <cell r="D34" t="str">
            <v>치매</v>
          </cell>
        </row>
        <row r="35">
          <cell r="D35" t="str">
            <v>치매</v>
          </cell>
        </row>
        <row r="36">
          <cell r="D36" t="str">
            <v>치매</v>
          </cell>
        </row>
        <row r="37">
          <cell r="D37" t="str">
            <v>치매</v>
          </cell>
        </row>
        <row r="38">
          <cell r="D38" t="str">
            <v>치매</v>
          </cell>
        </row>
        <row r="39">
          <cell r="D39" t="str">
            <v>치매</v>
          </cell>
        </row>
        <row r="40">
          <cell r="D40" t="str">
            <v>치매</v>
          </cell>
        </row>
        <row r="41">
          <cell r="D41" t="str">
            <v>치매</v>
          </cell>
        </row>
        <row r="42">
          <cell r="D42" t="str">
            <v>치매</v>
          </cell>
        </row>
        <row r="43">
          <cell r="D43" t="str">
            <v>치매</v>
          </cell>
        </row>
        <row r="44">
          <cell r="D44" t="str">
            <v>치매</v>
          </cell>
        </row>
        <row r="45">
          <cell r="D45" t="str">
            <v>치매</v>
          </cell>
        </row>
        <row r="46">
          <cell r="D46" t="str">
            <v>치매</v>
          </cell>
        </row>
        <row r="47">
          <cell r="D47" t="str">
            <v>치매</v>
          </cell>
        </row>
        <row r="48">
          <cell r="D48" t="str">
            <v>치매</v>
          </cell>
        </row>
        <row r="49">
          <cell r="D49" t="str">
            <v>치매</v>
          </cell>
        </row>
        <row r="50">
          <cell r="D50" t="str">
            <v>치매</v>
          </cell>
        </row>
        <row r="55">
          <cell r="D55" t="str">
            <v>치매</v>
          </cell>
        </row>
        <row r="56">
          <cell r="D56" t="str">
            <v>치매</v>
          </cell>
        </row>
        <row r="57">
          <cell r="D57" t="str">
            <v>치매</v>
          </cell>
        </row>
        <row r="58">
          <cell r="D58" t="str">
            <v>치매</v>
          </cell>
        </row>
        <row r="59">
          <cell r="D59" t="str">
            <v>치매</v>
          </cell>
        </row>
        <row r="60">
          <cell r="D60" t="str">
            <v>치매</v>
          </cell>
        </row>
        <row r="61">
          <cell r="D61" t="str">
            <v>치매</v>
          </cell>
        </row>
        <row r="62">
          <cell r="D62" t="str">
            <v>치매</v>
          </cell>
        </row>
        <row r="63">
          <cell r="D63" t="str">
            <v>치매</v>
          </cell>
        </row>
        <row r="64">
          <cell r="D64" t="str">
            <v>치매</v>
          </cell>
        </row>
        <row r="65">
          <cell r="D65" t="str">
            <v>치매</v>
          </cell>
        </row>
        <row r="66">
          <cell r="D66" t="str">
            <v>일반</v>
          </cell>
        </row>
        <row r="67">
          <cell r="D67" t="str">
            <v>일반</v>
          </cell>
        </row>
        <row r="68">
          <cell r="D68" t="str">
            <v>일반</v>
          </cell>
        </row>
        <row r="69">
          <cell r="D69" t="str">
            <v>일반</v>
          </cell>
        </row>
        <row r="70">
          <cell r="D70" t="str">
            <v>일반</v>
          </cell>
        </row>
        <row r="71">
          <cell r="D71" t="str">
            <v>일반</v>
          </cell>
        </row>
        <row r="72">
          <cell r="D72" t="str">
            <v>일반</v>
          </cell>
        </row>
        <row r="73">
          <cell r="D73" t="str">
            <v>일반</v>
          </cell>
        </row>
        <row r="74">
          <cell r="D74" t="str">
            <v>일반</v>
          </cell>
        </row>
        <row r="75">
          <cell r="D75" t="str">
            <v>일반</v>
          </cell>
        </row>
        <row r="76">
          <cell r="D76" t="str">
            <v>일반</v>
          </cell>
        </row>
        <row r="77">
          <cell r="D77" t="str">
            <v>일반</v>
          </cell>
        </row>
        <row r="78">
          <cell r="D78" t="str">
            <v>일반</v>
          </cell>
        </row>
        <row r="79">
          <cell r="D79" t="str">
            <v>일반</v>
          </cell>
        </row>
      </sheetData>
      <sheetData sheetId="4"/>
      <sheetData sheetId="5" refreshError="1">
        <row r="43">
          <cell r="B43" t="str">
            <v>관할구</v>
          </cell>
        </row>
        <row r="44">
          <cell r="B44" t="str">
            <v>영등포구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1"/>
  <sheetViews>
    <sheetView zoomScaleNormal="100" workbookViewId="0">
      <selection sqref="A1:M1"/>
    </sheetView>
  </sheetViews>
  <sheetFormatPr defaultRowHeight="13.5"/>
  <cols>
    <col min="1" max="1" width="9.44140625" customWidth="1"/>
    <col min="2" max="4" width="5.6640625" customWidth="1"/>
    <col min="5" max="5" width="5.21875" customWidth="1"/>
    <col min="6" max="6" width="6.6640625" customWidth="1"/>
    <col min="7" max="7" width="5.21875" customWidth="1"/>
    <col min="8" max="8" width="5.6640625" customWidth="1"/>
    <col min="9" max="9" width="5.21875" customWidth="1"/>
    <col min="10" max="10" width="5.6640625" customWidth="1"/>
    <col min="11" max="11" width="5.109375" customWidth="1"/>
    <col min="12" max="13" width="5.6640625" customWidth="1"/>
    <col min="14" max="14" width="9.44140625" customWidth="1"/>
    <col min="15" max="15" width="5.88671875" customWidth="1"/>
    <col min="16" max="16" width="5.109375" customWidth="1"/>
    <col min="17" max="17" width="5.88671875" customWidth="1"/>
    <col min="18" max="18" width="5.109375" customWidth="1"/>
    <col min="19" max="19" width="5.88671875" customWidth="1"/>
    <col min="20" max="20" width="5.109375" customWidth="1"/>
    <col min="21" max="21" width="5.88671875" customWidth="1"/>
    <col min="22" max="22" width="5.109375" customWidth="1"/>
    <col min="23" max="23" width="5.77734375" customWidth="1"/>
    <col min="24" max="25" width="5.5546875" customWidth="1"/>
    <col min="26" max="26" width="5.88671875" customWidth="1"/>
  </cols>
  <sheetData>
    <row r="1" spans="1:28" ht="22.5">
      <c r="A1" s="951" t="s">
        <v>63</v>
      </c>
      <c r="B1" s="951"/>
      <c r="C1" s="951"/>
      <c r="D1" s="951"/>
      <c r="E1" s="951"/>
      <c r="F1" s="951"/>
      <c r="G1" s="951"/>
      <c r="H1" s="951"/>
      <c r="I1" s="951"/>
      <c r="J1" s="951"/>
      <c r="K1" s="951"/>
      <c r="L1" s="951"/>
      <c r="M1" s="951"/>
      <c r="N1" s="951" t="s">
        <v>55</v>
      </c>
      <c r="O1" s="951"/>
      <c r="P1" s="951"/>
      <c r="Q1" s="951"/>
      <c r="R1" s="951"/>
      <c r="S1" s="951"/>
      <c r="T1" s="951"/>
      <c r="U1" s="951"/>
      <c r="V1" s="951"/>
      <c r="W1" s="951"/>
      <c r="X1" s="951"/>
      <c r="Y1" s="951"/>
      <c r="Z1" s="951"/>
    </row>
    <row r="2" spans="1:28" ht="22.5">
      <c r="A2" s="951" t="s">
        <v>760</v>
      </c>
      <c r="B2" s="951"/>
      <c r="C2" s="951"/>
      <c r="D2" s="951"/>
      <c r="E2" s="951"/>
      <c r="F2" s="951"/>
      <c r="G2" s="951"/>
      <c r="H2" s="951"/>
      <c r="I2" s="951"/>
      <c r="J2" s="951"/>
      <c r="K2" s="951"/>
      <c r="L2" s="951"/>
      <c r="M2" s="951"/>
      <c r="N2" s="951" t="s">
        <v>759</v>
      </c>
      <c r="O2" s="951"/>
      <c r="P2" s="951"/>
      <c r="Q2" s="951"/>
      <c r="R2" s="951"/>
      <c r="S2" s="951"/>
      <c r="T2" s="951"/>
      <c r="U2" s="951"/>
      <c r="V2" s="951"/>
      <c r="W2" s="951"/>
      <c r="X2" s="951"/>
      <c r="Y2" s="951"/>
      <c r="Z2" s="951"/>
    </row>
    <row r="3" spans="1:28" ht="19.899999999999999" customHeight="1">
      <c r="A3" s="442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8" s="18" customFormat="1" ht="17.25" customHeight="1" thickBot="1">
      <c r="A4" s="443" t="s">
        <v>34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952" t="s">
        <v>35</v>
      </c>
      <c r="M4" s="952"/>
      <c r="N4" s="443" t="s">
        <v>34</v>
      </c>
      <c r="O4" s="443"/>
      <c r="P4" s="443"/>
      <c r="Q4" s="444"/>
      <c r="R4" s="32"/>
      <c r="S4" s="443"/>
      <c r="T4" s="443"/>
      <c r="U4" s="443"/>
      <c r="V4" s="443"/>
      <c r="W4" s="32"/>
      <c r="X4" s="440"/>
      <c r="Y4" s="952" t="s">
        <v>35</v>
      </c>
      <c r="Z4" s="952"/>
    </row>
    <row r="5" spans="1:28" s="18" customFormat="1" ht="15" customHeight="1">
      <c r="A5" s="946" t="s">
        <v>629</v>
      </c>
      <c r="B5" s="944" t="s">
        <v>750</v>
      </c>
      <c r="C5" s="946"/>
      <c r="D5" s="944" t="s">
        <v>37</v>
      </c>
      <c r="E5" s="946"/>
      <c r="F5" s="944" t="s">
        <v>751</v>
      </c>
      <c r="G5" s="945"/>
      <c r="H5" s="944" t="s">
        <v>40</v>
      </c>
      <c r="I5" s="945"/>
      <c r="J5" s="944" t="s">
        <v>752</v>
      </c>
      <c r="K5" s="946"/>
      <c r="L5" s="944" t="s">
        <v>753</v>
      </c>
      <c r="M5" s="945"/>
      <c r="N5" s="946" t="s">
        <v>147</v>
      </c>
      <c r="O5" s="944" t="s">
        <v>56</v>
      </c>
      <c r="P5" s="945"/>
      <c r="Q5" s="944" t="s">
        <v>796</v>
      </c>
      <c r="R5" s="946"/>
      <c r="S5" s="944" t="s">
        <v>57</v>
      </c>
      <c r="T5" s="946"/>
      <c r="U5" s="944" t="s">
        <v>59</v>
      </c>
      <c r="V5" s="946"/>
      <c r="W5" s="960" t="s">
        <v>704</v>
      </c>
      <c r="X5" s="960" t="s">
        <v>61</v>
      </c>
      <c r="Y5" s="962" t="s">
        <v>62</v>
      </c>
      <c r="Z5" s="944" t="s">
        <v>705</v>
      </c>
    </row>
    <row r="6" spans="1:28" s="18" customFormat="1" ht="21" customHeight="1">
      <c r="A6" s="947"/>
      <c r="B6" s="948" t="s">
        <v>28</v>
      </c>
      <c r="C6" s="949"/>
      <c r="D6" s="948" t="s">
        <v>38</v>
      </c>
      <c r="E6" s="949"/>
      <c r="F6" s="948" t="s">
        <v>39</v>
      </c>
      <c r="G6" s="950"/>
      <c r="H6" s="948" t="s">
        <v>41</v>
      </c>
      <c r="I6" s="950"/>
      <c r="J6" s="948" t="s">
        <v>42</v>
      </c>
      <c r="K6" s="949"/>
      <c r="L6" s="948" t="s">
        <v>43</v>
      </c>
      <c r="M6" s="950"/>
      <c r="N6" s="947"/>
      <c r="O6" s="959" t="s">
        <v>706</v>
      </c>
      <c r="P6" s="964"/>
      <c r="Q6" s="959" t="s">
        <v>795</v>
      </c>
      <c r="R6" s="965"/>
      <c r="S6" s="948" t="s">
        <v>58</v>
      </c>
      <c r="T6" s="949"/>
      <c r="U6" s="948" t="s">
        <v>60</v>
      </c>
      <c r="V6" s="949"/>
      <c r="W6" s="961"/>
      <c r="X6" s="961"/>
      <c r="Y6" s="955"/>
      <c r="Z6" s="963"/>
    </row>
    <row r="7" spans="1:28" s="18" customFormat="1" ht="22.9" customHeight="1">
      <c r="A7" s="953" t="s">
        <v>175</v>
      </c>
      <c r="B7" s="445" t="s">
        <v>44</v>
      </c>
      <c r="C7" s="446" t="s">
        <v>45</v>
      </c>
      <c r="D7" s="445" t="s">
        <v>44</v>
      </c>
      <c r="E7" s="446" t="s">
        <v>45</v>
      </c>
      <c r="F7" s="446" t="s">
        <v>44</v>
      </c>
      <c r="G7" s="445" t="s">
        <v>45</v>
      </c>
      <c r="H7" s="446" t="s">
        <v>44</v>
      </c>
      <c r="I7" s="445" t="s">
        <v>45</v>
      </c>
      <c r="J7" s="446" t="s">
        <v>44</v>
      </c>
      <c r="K7" s="446" t="s">
        <v>45</v>
      </c>
      <c r="L7" s="446" t="s">
        <v>44</v>
      </c>
      <c r="M7" s="445" t="s">
        <v>45</v>
      </c>
      <c r="N7" s="953" t="s">
        <v>175</v>
      </c>
      <c r="O7" s="445" t="s">
        <v>44</v>
      </c>
      <c r="P7" s="446" t="s">
        <v>45</v>
      </c>
      <c r="Q7" s="445" t="s">
        <v>44</v>
      </c>
      <c r="R7" s="446" t="s">
        <v>45</v>
      </c>
      <c r="S7" s="445" t="s">
        <v>44</v>
      </c>
      <c r="T7" s="445" t="s">
        <v>45</v>
      </c>
      <c r="U7" s="445" t="s">
        <v>44</v>
      </c>
      <c r="V7" s="445" t="s">
        <v>45</v>
      </c>
      <c r="W7" s="955" t="s">
        <v>707</v>
      </c>
      <c r="X7" s="955" t="s">
        <v>708</v>
      </c>
      <c r="Y7" s="957" t="s">
        <v>709</v>
      </c>
      <c r="Z7" s="959" t="s">
        <v>710</v>
      </c>
    </row>
    <row r="8" spans="1:28" s="21" customFormat="1" ht="15" customHeight="1">
      <c r="A8" s="954"/>
      <c r="B8" s="447" t="s">
        <v>31</v>
      </c>
      <c r="C8" s="448" t="s">
        <v>46</v>
      </c>
      <c r="D8" s="447" t="s">
        <v>31</v>
      </c>
      <c r="E8" s="448" t="s">
        <v>46</v>
      </c>
      <c r="F8" s="448" t="s">
        <v>31</v>
      </c>
      <c r="G8" s="447" t="s">
        <v>46</v>
      </c>
      <c r="H8" s="448" t="s">
        <v>31</v>
      </c>
      <c r="I8" s="448" t="s">
        <v>46</v>
      </c>
      <c r="J8" s="449" t="s">
        <v>31</v>
      </c>
      <c r="K8" s="449" t="s">
        <v>46</v>
      </c>
      <c r="L8" s="449" t="s">
        <v>31</v>
      </c>
      <c r="M8" s="300" t="s">
        <v>46</v>
      </c>
      <c r="N8" s="954"/>
      <c r="O8" s="447" t="s">
        <v>31</v>
      </c>
      <c r="P8" s="448" t="s">
        <v>46</v>
      </c>
      <c r="Q8" s="447" t="s">
        <v>31</v>
      </c>
      <c r="R8" s="448" t="s">
        <v>46</v>
      </c>
      <c r="S8" s="447" t="s">
        <v>31</v>
      </c>
      <c r="T8" s="447" t="s">
        <v>46</v>
      </c>
      <c r="U8" s="447" t="s">
        <v>31</v>
      </c>
      <c r="V8" s="447" t="s">
        <v>46</v>
      </c>
      <c r="W8" s="956"/>
      <c r="X8" s="956"/>
      <c r="Y8" s="958"/>
      <c r="Z8" s="948"/>
    </row>
    <row r="9" spans="1:28" s="18" customFormat="1" ht="16.5">
      <c r="A9" s="36"/>
      <c r="B9" s="450"/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32"/>
      <c r="O9" s="37"/>
      <c r="P9" s="38"/>
      <c r="Q9" s="38"/>
      <c r="R9" s="38"/>
      <c r="S9" s="38"/>
      <c r="T9" s="38"/>
      <c r="U9" s="38"/>
      <c r="V9" s="38"/>
      <c r="W9" s="38"/>
      <c r="X9" s="38"/>
      <c r="Y9" s="32"/>
      <c r="Z9" s="32"/>
    </row>
    <row r="10" spans="1:28" s="18" customFormat="1" ht="32.25" customHeight="1">
      <c r="A10" s="590">
        <v>2017</v>
      </c>
      <c r="B10" s="589">
        <v>141</v>
      </c>
      <c r="C10" s="589">
        <v>1678</v>
      </c>
      <c r="D10" s="589">
        <v>1</v>
      </c>
      <c r="E10" s="589">
        <v>355</v>
      </c>
      <c r="F10" s="589">
        <v>2</v>
      </c>
      <c r="G10" s="589">
        <v>111</v>
      </c>
      <c r="H10" s="589">
        <v>68</v>
      </c>
      <c r="I10" s="589">
        <v>92</v>
      </c>
      <c r="J10" s="454" t="s">
        <v>33</v>
      </c>
      <c r="K10" s="454" t="s">
        <v>33</v>
      </c>
      <c r="L10" s="589">
        <v>6</v>
      </c>
      <c r="M10" s="589">
        <v>1120</v>
      </c>
      <c r="N10" s="452">
        <v>2017</v>
      </c>
      <c r="O10" s="582">
        <v>41</v>
      </c>
      <c r="P10" s="582" t="s">
        <v>33</v>
      </c>
      <c r="Q10" s="582">
        <v>23</v>
      </c>
      <c r="R10" s="580" t="s">
        <v>33</v>
      </c>
      <c r="S10" s="580" t="s">
        <v>33</v>
      </c>
      <c r="T10" s="580" t="s">
        <v>33</v>
      </c>
      <c r="U10" s="580" t="s">
        <v>33</v>
      </c>
      <c r="V10" s="580" t="s">
        <v>33</v>
      </c>
      <c r="W10" s="580" t="s">
        <v>33</v>
      </c>
      <c r="X10" s="582">
        <v>1</v>
      </c>
      <c r="Y10" s="582" t="s">
        <v>33</v>
      </c>
      <c r="Z10" s="582" t="s">
        <v>33</v>
      </c>
    </row>
    <row r="11" spans="1:28" s="18" customFormat="1" ht="32.25" customHeight="1">
      <c r="A11" s="455">
        <v>2018</v>
      </c>
      <c r="B11" s="589">
        <v>141</v>
      </c>
      <c r="C11" s="589">
        <v>1690</v>
      </c>
      <c r="D11" s="582">
        <v>1</v>
      </c>
      <c r="E11" s="589">
        <v>359</v>
      </c>
      <c r="F11" s="589">
        <v>2</v>
      </c>
      <c r="G11" s="589">
        <v>107</v>
      </c>
      <c r="H11" s="589">
        <v>69</v>
      </c>
      <c r="I11" s="589">
        <v>79</v>
      </c>
      <c r="J11" s="454" t="s">
        <v>33</v>
      </c>
      <c r="K11" s="454" t="s">
        <v>33</v>
      </c>
      <c r="L11" s="589">
        <v>5</v>
      </c>
      <c r="M11" s="582">
        <v>1041</v>
      </c>
      <c r="N11" s="542">
        <v>2018</v>
      </c>
      <c r="O11" s="582">
        <v>39</v>
      </c>
      <c r="P11" s="582" t="s">
        <v>33</v>
      </c>
      <c r="Q11" s="582">
        <v>25</v>
      </c>
      <c r="R11" s="580">
        <v>104</v>
      </c>
      <c r="S11" s="580" t="s">
        <v>33</v>
      </c>
      <c r="T11" s="580" t="s">
        <v>33</v>
      </c>
      <c r="U11" s="580" t="s">
        <v>33</v>
      </c>
      <c r="V11" s="580" t="s">
        <v>33</v>
      </c>
      <c r="W11" s="580" t="s">
        <v>33</v>
      </c>
      <c r="X11" s="582">
        <v>1</v>
      </c>
      <c r="Y11" s="582" t="s">
        <v>33</v>
      </c>
      <c r="Z11" s="582" t="s">
        <v>33</v>
      </c>
    </row>
    <row r="12" spans="1:28" s="18" customFormat="1" ht="32.25" customHeight="1">
      <c r="A12" s="455">
        <v>2019</v>
      </c>
      <c r="B12" s="453">
        <v>141</v>
      </c>
      <c r="C12" s="453">
        <v>1685</v>
      </c>
      <c r="D12" s="550">
        <v>1</v>
      </c>
      <c r="E12" s="453">
        <v>370</v>
      </c>
      <c r="F12" s="453">
        <v>1</v>
      </c>
      <c r="G12" s="453">
        <v>75</v>
      </c>
      <c r="H12" s="453">
        <v>69</v>
      </c>
      <c r="I12" s="453">
        <v>96</v>
      </c>
      <c r="J12" s="454" t="s">
        <v>33</v>
      </c>
      <c r="K12" s="454" t="s">
        <v>33</v>
      </c>
      <c r="L12" s="453">
        <v>5</v>
      </c>
      <c r="M12" s="459">
        <v>1040</v>
      </c>
      <c r="N12" s="455">
        <v>2019</v>
      </c>
      <c r="O12" s="585">
        <v>39</v>
      </c>
      <c r="P12" s="582" t="s">
        <v>33</v>
      </c>
      <c r="Q12" s="585">
        <v>26</v>
      </c>
      <c r="R12" s="580">
        <v>104</v>
      </c>
      <c r="S12" s="580" t="s">
        <v>33</v>
      </c>
      <c r="T12" s="580" t="s">
        <v>33</v>
      </c>
      <c r="U12" s="580" t="s">
        <v>33</v>
      </c>
      <c r="V12" s="580" t="s">
        <v>33</v>
      </c>
      <c r="W12" s="580" t="s">
        <v>33</v>
      </c>
      <c r="X12" s="585">
        <v>1</v>
      </c>
      <c r="Y12" s="582" t="s">
        <v>33</v>
      </c>
      <c r="Z12" s="582" t="s">
        <v>33</v>
      </c>
    </row>
    <row r="13" spans="1:28" s="18" customFormat="1" ht="32.25" customHeight="1">
      <c r="A13" s="455">
        <v>2020</v>
      </c>
      <c r="B13" s="453">
        <v>141</v>
      </c>
      <c r="C13" s="453">
        <v>1753</v>
      </c>
      <c r="D13" s="550">
        <v>1</v>
      </c>
      <c r="E13" s="453">
        <v>362</v>
      </c>
      <c r="F13" s="453">
        <v>2</v>
      </c>
      <c r="G13" s="453">
        <v>224</v>
      </c>
      <c r="H13" s="453">
        <v>69</v>
      </c>
      <c r="I13" s="453">
        <v>89</v>
      </c>
      <c r="J13" s="454" t="s">
        <v>33</v>
      </c>
      <c r="K13" s="454" t="s">
        <v>33</v>
      </c>
      <c r="L13" s="453">
        <v>4</v>
      </c>
      <c r="M13" s="459">
        <v>945</v>
      </c>
      <c r="N13" s="455">
        <v>2020</v>
      </c>
      <c r="O13" s="522">
        <v>40</v>
      </c>
      <c r="P13" s="515" t="s">
        <v>33</v>
      </c>
      <c r="Q13" s="522">
        <v>25</v>
      </c>
      <c r="R13" s="510">
        <v>133</v>
      </c>
      <c r="S13" s="510" t="s">
        <v>33</v>
      </c>
      <c r="T13" s="510" t="s">
        <v>33</v>
      </c>
      <c r="U13" s="510" t="s">
        <v>33</v>
      </c>
      <c r="V13" s="510" t="s">
        <v>33</v>
      </c>
      <c r="W13" s="510" t="s">
        <v>33</v>
      </c>
      <c r="X13" s="522">
        <v>1</v>
      </c>
      <c r="Y13" s="515" t="s">
        <v>33</v>
      </c>
      <c r="Z13" s="515" t="s">
        <v>33</v>
      </c>
      <c r="AA13" s="693"/>
    </row>
    <row r="14" spans="1:28" s="430" customFormat="1" ht="32.25" customHeight="1">
      <c r="A14" s="720">
        <v>2021</v>
      </c>
      <c r="B14" s="721">
        <f t="shared" ref="B14:I14" si="0">SUM(B16:B24)</f>
        <v>135</v>
      </c>
      <c r="C14" s="721">
        <f t="shared" si="0"/>
        <v>1737</v>
      </c>
      <c r="D14" s="721">
        <f t="shared" si="0"/>
        <v>1</v>
      </c>
      <c r="E14" s="721">
        <f t="shared" si="0"/>
        <v>346</v>
      </c>
      <c r="F14" s="721">
        <f t="shared" si="0"/>
        <v>2</v>
      </c>
      <c r="G14" s="721">
        <f t="shared" si="0"/>
        <v>224</v>
      </c>
      <c r="H14" s="721">
        <f t="shared" si="0"/>
        <v>66</v>
      </c>
      <c r="I14" s="721">
        <f t="shared" si="0"/>
        <v>89</v>
      </c>
      <c r="J14" s="721" t="s">
        <v>956</v>
      </c>
      <c r="K14" s="721" t="s">
        <v>955</v>
      </c>
      <c r="L14" s="721">
        <f>SUM(L16:L24)</f>
        <v>4</v>
      </c>
      <c r="M14" s="721">
        <f>SUM(M16:M24)</f>
        <v>945</v>
      </c>
      <c r="N14" s="720">
        <v>2021</v>
      </c>
      <c r="O14" s="721">
        <f>SUM(O16:O24)</f>
        <v>39</v>
      </c>
      <c r="P14" s="847" t="s">
        <v>955</v>
      </c>
      <c r="Q14" s="847">
        <f>SUM(Q16:Q24)</f>
        <v>23</v>
      </c>
      <c r="R14" s="847">
        <f>SUM(R16:R24)</f>
        <v>133</v>
      </c>
      <c r="S14" s="847" t="s">
        <v>955</v>
      </c>
      <c r="T14" s="847" t="s">
        <v>955</v>
      </c>
      <c r="U14" s="847" t="s">
        <v>955</v>
      </c>
      <c r="V14" s="847" t="s">
        <v>955</v>
      </c>
      <c r="W14" s="847" t="s">
        <v>955</v>
      </c>
      <c r="X14" s="847">
        <f>SUM(X16:X24)</f>
        <v>1</v>
      </c>
      <c r="Y14" s="847" t="s">
        <v>955</v>
      </c>
      <c r="Z14" s="847" t="s">
        <v>955</v>
      </c>
      <c r="AA14" s="436"/>
      <c r="AB14" s="436"/>
    </row>
    <row r="15" spans="1:28" s="18" customFormat="1" ht="16.5">
      <c r="A15" s="723"/>
      <c r="B15" s="724"/>
      <c r="C15" s="725"/>
      <c r="D15" s="726"/>
      <c r="E15" s="726"/>
      <c r="F15" s="726"/>
      <c r="G15" s="726"/>
      <c r="H15" s="725"/>
      <c r="I15" s="725"/>
      <c r="J15" s="726"/>
      <c r="K15" s="726"/>
      <c r="L15" s="725"/>
      <c r="M15" s="725"/>
      <c r="N15" s="727"/>
      <c r="O15" s="728"/>
      <c r="P15" s="729"/>
      <c r="Q15" s="729"/>
      <c r="R15" s="729"/>
      <c r="S15" s="729"/>
      <c r="T15" s="729"/>
      <c r="U15" s="729"/>
      <c r="V15" s="729"/>
      <c r="W15" s="729"/>
      <c r="X15" s="729"/>
      <c r="Y15" s="729"/>
      <c r="Z15" s="729"/>
    </row>
    <row r="16" spans="1:28" s="18" customFormat="1" ht="29.25" customHeight="1">
      <c r="A16" s="730" t="s">
        <v>971</v>
      </c>
      <c r="B16" s="861">
        <f>SUM(D16,F16,H16,J16,L16,O16,Q16,S16,U16,W16)</f>
        <v>13</v>
      </c>
      <c r="C16" s="862">
        <f>SUM(E16,G16,I16,K16,M16,P16,R16,T16,V16,W16)</f>
        <v>840</v>
      </c>
      <c r="D16" s="860" t="s">
        <v>954</v>
      </c>
      <c r="E16" s="860" t="s">
        <v>954</v>
      </c>
      <c r="F16" s="860" t="s">
        <v>954</v>
      </c>
      <c r="G16" s="860" t="s">
        <v>954</v>
      </c>
      <c r="H16" s="859">
        <v>1</v>
      </c>
      <c r="I16" s="860" t="s">
        <v>954</v>
      </c>
      <c r="J16" s="860" t="s">
        <v>954</v>
      </c>
      <c r="K16" s="860" t="s">
        <v>954</v>
      </c>
      <c r="L16" s="859">
        <v>3</v>
      </c>
      <c r="M16" s="859">
        <v>736</v>
      </c>
      <c r="N16" s="730" t="s">
        <v>971</v>
      </c>
      <c r="O16" s="863">
        <v>7</v>
      </c>
      <c r="P16" s="860" t="s">
        <v>954</v>
      </c>
      <c r="Q16" s="864">
        <v>2</v>
      </c>
      <c r="R16" s="860">
        <v>104</v>
      </c>
      <c r="S16" s="860" t="s">
        <v>33</v>
      </c>
      <c r="T16" s="860" t="s">
        <v>33</v>
      </c>
      <c r="U16" s="860" t="s">
        <v>33</v>
      </c>
      <c r="V16" s="860" t="s">
        <v>33</v>
      </c>
      <c r="W16" s="860" t="s">
        <v>33</v>
      </c>
      <c r="X16" s="860" t="s">
        <v>33</v>
      </c>
      <c r="Y16" s="860" t="s">
        <v>33</v>
      </c>
      <c r="Z16" s="860" t="s">
        <v>33</v>
      </c>
    </row>
    <row r="17" spans="1:26" s="18" customFormat="1" ht="29.25" customHeight="1">
      <c r="A17" s="730" t="s">
        <v>972</v>
      </c>
      <c r="B17" s="861">
        <f t="shared" ref="B17" si="1">SUM(D17,F17,H17,J17,L17,O17,Q17,S17,U17,W17)</f>
        <v>7</v>
      </c>
      <c r="C17" s="862">
        <f t="shared" ref="C17" si="2">SUM(E17,G17,I17,K17,M17,P17,R17,T17,V17,W17)</f>
        <v>75</v>
      </c>
      <c r="D17" s="860" t="s">
        <v>954</v>
      </c>
      <c r="E17" s="860" t="s">
        <v>956</v>
      </c>
      <c r="F17" s="859">
        <v>1</v>
      </c>
      <c r="G17" s="859">
        <v>75</v>
      </c>
      <c r="H17" s="859">
        <v>1</v>
      </c>
      <c r="I17" s="860" t="s">
        <v>954</v>
      </c>
      <c r="J17" s="860" t="s">
        <v>955</v>
      </c>
      <c r="K17" s="860" t="s">
        <v>955</v>
      </c>
      <c r="L17" s="860" t="s">
        <v>954</v>
      </c>
      <c r="M17" s="860" t="s">
        <v>954</v>
      </c>
      <c r="N17" s="730" t="s">
        <v>972</v>
      </c>
      <c r="O17" s="863">
        <v>1</v>
      </c>
      <c r="P17" s="860" t="s">
        <v>954</v>
      </c>
      <c r="Q17" s="864">
        <v>4</v>
      </c>
      <c r="R17" s="860" t="s">
        <v>33</v>
      </c>
      <c r="S17" s="860" t="s">
        <v>33</v>
      </c>
      <c r="T17" s="860" t="s">
        <v>33</v>
      </c>
      <c r="U17" s="860" t="s">
        <v>33</v>
      </c>
      <c r="V17" s="860" t="s">
        <v>33</v>
      </c>
      <c r="W17" s="860" t="s">
        <v>33</v>
      </c>
      <c r="X17" s="860" t="s">
        <v>33</v>
      </c>
      <c r="Y17" s="860" t="s">
        <v>33</v>
      </c>
      <c r="Z17" s="860" t="s">
        <v>33</v>
      </c>
    </row>
    <row r="18" spans="1:26" s="18" customFormat="1" ht="29.25" customHeight="1">
      <c r="A18" s="730" t="s">
        <v>973</v>
      </c>
      <c r="B18" s="861">
        <f t="shared" ref="B18" si="3">SUM(D18,F18,H18,J18,L18,O18,Q18,S18,U18,W18)</f>
        <v>31</v>
      </c>
      <c r="C18" s="862">
        <f t="shared" ref="C18" si="4">SUM(E18,G18,I18,K18,M18,P18,R18,T18,V18,W18)</f>
        <v>545</v>
      </c>
      <c r="D18" s="859">
        <v>1</v>
      </c>
      <c r="E18" s="859">
        <v>346</v>
      </c>
      <c r="F18" s="860">
        <v>1</v>
      </c>
      <c r="G18" s="860">
        <v>149</v>
      </c>
      <c r="H18" s="859">
        <v>18</v>
      </c>
      <c r="I18" s="859">
        <v>21</v>
      </c>
      <c r="J18" s="860" t="s">
        <v>956</v>
      </c>
      <c r="K18" s="860" t="s">
        <v>954</v>
      </c>
      <c r="L18" s="860" t="s">
        <v>954</v>
      </c>
      <c r="M18" s="860" t="s">
        <v>955</v>
      </c>
      <c r="N18" s="730" t="s">
        <v>973</v>
      </c>
      <c r="O18" s="863">
        <v>7</v>
      </c>
      <c r="P18" s="860" t="s">
        <v>955</v>
      </c>
      <c r="Q18" s="864">
        <v>4</v>
      </c>
      <c r="R18" s="860">
        <v>29</v>
      </c>
      <c r="S18" s="860" t="s">
        <v>33</v>
      </c>
      <c r="T18" s="860" t="s">
        <v>33</v>
      </c>
      <c r="U18" s="860" t="s">
        <v>33</v>
      </c>
      <c r="V18" s="860" t="s">
        <v>33</v>
      </c>
      <c r="W18" s="860" t="s">
        <v>33</v>
      </c>
      <c r="X18" s="860">
        <v>1</v>
      </c>
      <c r="Y18" s="860" t="s">
        <v>33</v>
      </c>
      <c r="Z18" s="860" t="s">
        <v>33</v>
      </c>
    </row>
    <row r="19" spans="1:26" s="18" customFormat="1" ht="29.25" customHeight="1">
      <c r="A19" s="730" t="s">
        <v>974</v>
      </c>
      <c r="B19" s="861">
        <f t="shared" ref="B19" si="5">SUM(D19,F19,H19,J19,L19,O19,Q19,S19,U19,W19)</f>
        <v>11</v>
      </c>
      <c r="C19" s="862">
        <f t="shared" ref="C19" si="6">SUM(E19,G19,I19,K19,M19,P19,R19,T19,V19,W19)</f>
        <v>13</v>
      </c>
      <c r="D19" s="860" t="s">
        <v>954</v>
      </c>
      <c r="E19" s="860" t="s">
        <v>954</v>
      </c>
      <c r="F19" s="860" t="s">
        <v>954</v>
      </c>
      <c r="G19" s="860" t="s">
        <v>954</v>
      </c>
      <c r="H19" s="859">
        <v>5</v>
      </c>
      <c r="I19" s="859">
        <v>13</v>
      </c>
      <c r="J19" s="860" t="s">
        <v>957</v>
      </c>
      <c r="K19" s="860" t="s">
        <v>954</v>
      </c>
      <c r="L19" s="860" t="s">
        <v>955</v>
      </c>
      <c r="M19" s="860" t="s">
        <v>954</v>
      </c>
      <c r="N19" s="730" t="s">
        <v>974</v>
      </c>
      <c r="O19" s="863">
        <v>2</v>
      </c>
      <c r="P19" s="860" t="s">
        <v>956</v>
      </c>
      <c r="Q19" s="864">
        <v>4</v>
      </c>
      <c r="R19" s="860" t="s">
        <v>33</v>
      </c>
      <c r="S19" s="860" t="s">
        <v>33</v>
      </c>
      <c r="T19" s="860" t="s">
        <v>33</v>
      </c>
      <c r="U19" s="860" t="s">
        <v>33</v>
      </c>
      <c r="V19" s="860" t="s">
        <v>33</v>
      </c>
      <c r="W19" s="860" t="s">
        <v>33</v>
      </c>
      <c r="X19" s="860" t="s">
        <v>33</v>
      </c>
      <c r="Y19" s="860" t="s">
        <v>33</v>
      </c>
      <c r="Z19" s="860" t="s">
        <v>33</v>
      </c>
    </row>
    <row r="20" spans="1:26" s="18" customFormat="1" ht="29.25" customHeight="1">
      <c r="A20" s="730" t="s">
        <v>975</v>
      </c>
      <c r="B20" s="861">
        <f t="shared" ref="B20" si="7">SUM(D20,F20,H20,J20,L20,O20,Q20,S20,U20,W20)</f>
        <v>20</v>
      </c>
      <c r="C20" s="862">
        <f t="shared" ref="C20" si="8">SUM(E20,G20,I20,K20,M20,P20,R20,T20,V20,W20)</f>
        <v>16</v>
      </c>
      <c r="D20" s="860" t="s">
        <v>954</v>
      </c>
      <c r="E20" s="860" t="s">
        <v>954</v>
      </c>
      <c r="F20" s="860" t="s">
        <v>956</v>
      </c>
      <c r="G20" s="860" t="s">
        <v>955</v>
      </c>
      <c r="H20" s="859">
        <v>8</v>
      </c>
      <c r="I20" s="859">
        <v>16</v>
      </c>
      <c r="J20" s="860" t="s">
        <v>955</v>
      </c>
      <c r="K20" s="860" t="s">
        <v>954</v>
      </c>
      <c r="L20" s="859" t="s">
        <v>956</v>
      </c>
      <c r="M20" s="859" t="s">
        <v>954</v>
      </c>
      <c r="N20" s="730" t="s">
        <v>975</v>
      </c>
      <c r="O20" s="863">
        <v>7</v>
      </c>
      <c r="P20" s="860" t="s">
        <v>955</v>
      </c>
      <c r="Q20" s="864">
        <v>5</v>
      </c>
      <c r="R20" s="860" t="s">
        <v>33</v>
      </c>
      <c r="S20" s="860" t="s">
        <v>33</v>
      </c>
      <c r="T20" s="860" t="s">
        <v>33</v>
      </c>
      <c r="U20" s="860" t="s">
        <v>33</v>
      </c>
      <c r="V20" s="860" t="s">
        <v>33</v>
      </c>
      <c r="W20" s="860" t="s">
        <v>33</v>
      </c>
      <c r="X20" s="860" t="s">
        <v>33</v>
      </c>
      <c r="Y20" s="860" t="s">
        <v>33</v>
      </c>
      <c r="Z20" s="860" t="s">
        <v>33</v>
      </c>
    </row>
    <row r="21" spans="1:26" s="18" customFormat="1" ht="29.25" customHeight="1">
      <c r="A21" s="730" t="s">
        <v>976</v>
      </c>
      <c r="B21" s="861">
        <f t="shared" ref="B21" si="9">SUM(D21,F21,H21,J21,L21,O21,Q21,S21,U21,W21)</f>
        <v>15</v>
      </c>
      <c r="C21" s="862">
        <f t="shared" ref="C21" si="10">SUM(E21,G21,I21,K21,M21,P21,R21,T21,V21,W21)</f>
        <v>2</v>
      </c>
      <c r="D21" s="860" t="s">
        <v>955</v>
      </c>
      <c r="E21" s="860" t="s">
        <v>955</v>
      </c>
      <c r="F21" s="860" t="s">
        <v>954</v>
      </c>
      <c r="G21" s="860" t="s">
        <v>954</v>
      </c>
      <c r="H21" s="859">
        <v>7</v>
      </c>
      <c r="I21" s="859">
        <v>2</v>
      </c>
      <c r="J21" s="860" t="s">
        <v>954</v>
      </c>
      <c r="K21" s="860" t="s">
        <v>955</v>
      </c>
      <c r="L21" s="860" t="s">
        <v>954</v>
      </c>
      <c r="M21" s="860" t="s">
        <v>954</v>
      </c>
      <c r="N21" s="730" t="s">
        <v>976</v>
      </c>
      <c r="O21" s="863">
        <v>6</v>
      </c>
      <c r="P21" s="860" t="s">
        <v>954</v>
      </c>
      <c r="Q21" s="864">
        <v>2</v>
      </c>
      <c r="R21" s="860" t="s">
        <v>33</v>
      </c>
      <c r="S21" s="860" t="s">
        <v>33</v>
      </c>
      <c r="T21" s="860" t="s">
        <v>33</v>
      </c>
      <c r="U21" s="860" t="s">
        <v>33</v>
      </c>
      <c r="V21" s="860" t="s">
        <v>33</v>
      </c>
      <c r="W21" s="860" t="s">
        <v>33</v>
      </c>
      <c r="X21" s="860" t="s">
        <v>33</v>
      </c>
      <c r="Y21" s="860" t="s">
        <v>33</v>
      </c>
      <c r="Z21" s="860" t="s">
        <v>33</v>
      </c>
    </row>
    <row r="22" spans="1:26" s="18" customFormat="1" ht="29.25" customHeight="1">
      <c r="A22" s="730" t="s">
        <v>977</v>
      </c>
      <c r="B22" s="861">
        <f t="shared" ref="B22" si="11">SUM(D22,F22,H22,J22,L22,O22,Q22,S22,U22,W22)</f>
        <v>32</v>
      </c>
      <c r="C22" s="862">
        <f t="shared" ref="C22" si="12">SUM(E22,G22,I22,K22,M22,P22,R22,T22,V22,W22)</f>
        <v>37</v>
      </c>
      <c r="D22" s="860" t="s">
        <v>954</v>
      </c>
      <c r="E22" s="860" t="s">
        <v>956</v>
      </c>
      <c r="F22" s="859" t="s">
        <v>954</v>
      </c>
      <c r="G22" s="859" t="s">
        <v>954</v>
      </c>
      <c r="H22" s="859">
        <v>22</v>
      </c>
      <c r="I22" s="859">
        <v>37</v>
      </c>
      <c r="J22" s="860" t="s">
        <v>955</v>
      </c>
      <c r="K22" s="860" t="s">
        <v>954</v>
      </c>
      <c r="L22" s="860" t="s">
        <v>954</v>
      </c>
      <c r="M22" s="860" t="s">
        <v>955</v>
      </c>
      <c r="N22" s="730" t="s">
        <v>977</v>
      </c>
      <c r="O22" s="863">
        <v>8</v>
      </c>
      <c r="P22" s="860" t="s">
        <v>955</v>
      </c>
      <c r="Q22" s="864">
        <v>2</v>
      </c>
      <c r="R22" s="860" t="s">
        <v>33</v>
      </c>
      <c r="S22" s="860" t="s">
        <v>33</v>
      </c>
      <c r="T22" s="860" t="s">
        <v>33</v>
      </c>
      <c r="U22" s="860" t="s">
        <v>33</v>
      </c>
      <c r="V22" s="860" t="s">
        <v>33</v>
      </c>
      <c r="W22" s="860" t="s">
        <v>33</v>
      </c>
      <c r="X22" s="860" t="s">
        <v>33</v>
      </c>
      <c r="Y22" s="860" t="s">
        <v>33</v>
      </c>
      <c r="Z22" s="860" t="s">
        <v>33</v>
      </c>
    </row>
    <row r="23" spans="1:26" s="18" customFormat="1" ht="29.25" customHeight="1">
      <c r="A23" s="730" t="s">
        <v>978</v>
      </c>
      <c r="B23" s="861">
        <f t="shared" ref="B23:B24" si="13">SUM(D23,F23,H23,J23,L23,O23,Q23,S23,U23,W23)</f>
        <v>5</v>
      </c>
      <c r="C23" s="862">
        <f t="shared" ref="C23" si="14">SUM(E23,G23,I23,K23,M23,P23,R23,T23,V23,W23)</f>
        <v>209</v>
      </c>
      <c r="D23" s="860" t="s">
        <v>954</v>
      </c>
      <c r="E23" s="860" t="s">
        <v>954</v>
      </c>
      <c r="F23" s="860" t="s">
        <v>954</v>
      </c>
      <c r="G23" s="860" t="s">
        <v>955</v>
      </c>
      <c r="H23" s="859">
        <v>3</v>
      </c>
      <c r="I23" s="860" t="s">
        <v>954</v>
      </c>
      <c r="J23" s="860" t="s">
        <v>955</v>
      </c>
      <c r="K23" s="860" t="s">
        <v>955</v>
      </c>
      <c r="L23" s="859">
        <v>1</v>
      </c>
      <c r="M23" s="859">
        <v>209</v>
      </c>
      <c r="N23" s="730" t="s">
        <v>978</v>
      </c>
      <c r="O23" s="863">
        <v>1</v>
      </c>
      <c r="P23" s="860" t="s">
        <v>955</v>
      </c>
      <c r="Q23" s="860" t="s">
        <v>33</v>
      </c>
      <c r="R23" s="860" t="s">
        <v>33</v>
      </c>
      <c r="S23" s="860" t="s">
        <v>33</v>
      </c>
      <c r="T23" s="860" t="s">
        <v>33</v>
      </c>
      <c r="U23" s="860" t="s">
        <v>33</v>
      </c>
      <c r="V23" s="860" t="s">
        <v>33</v>
      </c>
      <c r="W23" s="860" t="s">
        <v>33</v>
      </c>
      <c r="X23" s="860" t="s">
        <v>33</v>
      </c>
      <c r="Y23" s="860" t="s">
        <v>33</v>
      </c>
      <c r="Z23" s="860" t="s">
        <v>33</v>
      </c>
    </row>
    <row r="24" spans="1:26" s="18" customFormat="1" ht="29.25" customHeight="1" thickBot="1">
      <c r="A24" s="730" t="s">
        <v>979</v>
      </c>
      <c r="B24" s="861">
        <f t="shared" si="13"/>
        <v>1</v>
      </c>
      <c r="C24" s="860" t="s">
        <v>955</v>
      </c>
      <c r="D24" s="859" t="s">
        <v>955</v>
      </c>
      <c r="E24" s="859" t="s">
        <v>954</v>
      </c>
      <c r="F24" s="859" t="s">
        <v>955</v>
      </c>
      <c r="G24" s="859" t="s">
        <v>955</v>
      </c>
      <c r="H24" s="859">
        <v>1</v>
      </c>
      <c r="I24" s="859" t="s">
        <v>955</v>
      </c>
      <c r="J24" s="859" t="s">
        <v>954</v>
      </c>
      <c r="K24" s="859" t="s">
        <v>955</v>
      </c>
      <c r="L24" s="859" t="s">
        <v>955</v>
      </c>
      <c r="M24" s="859" t="s">
        <v>955</v>
      </c>
      <c r="N24" s="730" t="s">
        <v>979</v>
      </c>
      <c r="O24" s="861" t="s">
        <v>955</v>
      </c>
      <c r="P24" s="864" t="s">
        <v>955</v>
      </c>
      <c r="Q24" s="864" t="s">
        <v>33</v>
      </c>
      <c r="R24" s="864" t="s">
        <v>33</v>
      </c>
      <c r="S24" s="864" t="s">
        <v>33</v>
      </c>
      <c r="T24" s="864" t="s">
        <v>33</v>
      </c>
      <c r="U24" s="864" t="s">
        <v>33</v>
      </c>
      <c r="V24" s="864" t="s">
        <v>33</v>
      </c>
      <c r="W24" s="864" t="s">
        <v>33</v>
      </c>
      <c r="X24" s="864" t="s">
        <v>33</v>
      </c>
      <c r="Y24" s="864" t="s">
        <v>33</v>
      </c>
      <c r="Z24" s="864" t="s">
        <v>33</v>
      </c>
    </row>
    <row r="25" spans="1:26" s="18" customFormat="1" ht="13.5" customHeight="1">
      <c r="A25" s="968"/>
      <c r="B25" s="968"/>
      <c r="C25" s="968"/>
      <c r="D25" s="968"/>
      <c r="E25" s="968"/>
      <c r="F25" s="968"/>
      <c r="G25" s="968"/>
      <c r="H25" s="968"/>
      <c r="I25" s="968"/>
      <c r="J25" s="968"/>
      <c r="K25" s="968"/>
      <c r="L25" s="968"/>
      <c r="M25" s="968"/>
      <c r="N25" s="456"/>
      <c r="O25" s="456"/>
      <c r="P25" s="456"/>
      <c r="Q25" s="456"/>
      <c r="R25" s="456"/>
      <c r="S25" s="456"/>
      <c r="T25" s="456"/>
      <c r="U25" s="456"/>
      <c r="V25" s="456"/>
      <c r="W25" s="456"/>
      <c r="X25" s="456"/>
      <c r="Y25" s="456"/>
      <c r="Z25" s="456"/>
    </row>
    <row r="26" spans="1:26" s="18" customFormat="1" ht="13.5" customHeight="1">
      <c r="A26" s="966" t="s">
        <v>53</v>
      </c>
      <c r="B26" s="966"/>
      <c r="C26" s="966"/>
      <c r="D26" s="457"/>
      <c r="E26" s="457"/>
      <c r="F26" s="457"/>
      <c r="G26" s="969" t="s">
        <v>54</v>
      </c>
      <c r="H26" s="969"/>
      <c r="I26" s="969"/>
      <c r="J26" s="969"/>
      <c r="K26" s="969"/>
      <c r="L26" s="969"/>
      <c r="M26" s="969"/>
      <c r="N26" s="966" t="s">
        <v>53</v>
      </c>
      <c r="O26" s="966"/>
      <c r="P26" s="966"/>
      <c r="Q26" s="457"/>
      <c r="R26" s="457"/>
      <c r="S26" s="457"/>
      <c r="T26" s="969" t="s">
        <v>54</v>
      </c>
      <c r="U26" s="969"/>
      <c r="V26" s="969"/>
      <c r="W26" s="969"/>
      <c r="X26" s="969"/>
      <c r="Y26" s="969"/>
      <c r="Z26" s="969"/>
    </row>
    <row r="27" spans="1:26" s="18" customFormat="1" ht="13.5" customHeight="1">
      <c r="A27" s="966" t="s">
        <v>711</v>
      </c>
      <c r="B27" s="966"/>
      <c r="C27" s="966"/>
      <c r="D27" s="966"/>
      <c r="E27" s="966"/>
      <c r="F27" s="966"/>
      <c r="G27" s="967" t="s">
        <v>712</v>
      </c>
      <c r="H27" s="967"/>
      <c r="I27" s="967"/>
      <c r="J27" s="967"/>
      <c r="K27" s="967"/>
      <c r="L27" s="967"/>
      <c r="M27" s="967"/>
      <c r="N27" s="966"/>
      <c r="O27" s="966"/>
      <c r="P27" s="966"/>
      <c r="Q27" s="966"/>
      <c r="R27" s="966"/>
      <c r="S27" s="966"/>
      <c r="T27" s="967"/>
      <c r="U27" s="967"/>
      <c r="V27" s="967"/>
      <c r="W27" s="967"/>
      <c r="X27" s="967"/>
      <c r="Y27" s="967"/>
      <c r="Z27" s="967"/>
    </row>
    <row r="28" spans="1:26" s="18" customFormat="1" ht="13.5" customHeight="1">
      <c r="A28" s="966" t="s">
        <v>713</v>
      </c>
      <c r="B28" s="966"/>
      <c r="C28" s="966"/>
      <c r="D28" s="966"/>
      <c r="E28" s="441"/>
      <c r="F28" s="441"/>
      <c r="G28" s="966" t="s">
        <v>714</v>
      </c>
      <c r="H28" s="966"/>
      <c r="I28" s="966"/>
      <c r="J28" s="966"/>
      <c r="K28" s="966"/>
      <c r="L28" s="966"/>
      <c r="M28" s="966"/>
      <c r="N28" s="966"/>
      <c r="O28" s="966"/>
      <c r="P28" s="966"/>
      <c r="Q28" s="966"/>
      <c r="R28" s="441"/>
      <c r="S28" s="441"/>
      <c r="T28" s="966"/>
      <c r="U28" s="966"/>
      <c r="V28" s="966"/>
      <c r="W28" s="966"/>
      <c r="X28" s="966"/>
      <c r="Y28" s="966"/>
      <c r="Z28" s="966"/>
    </row>
    <row r="29" spans="1:26" s="18" customFormat="1" ht="13.5" customHeight="1">
      <c r="A29" s="966" t="s">
        <v>715</v>
      </c>
      <c r="B29" s="966"/>
      <c r="C29" s="966"/>
      <c r="D29" s="966"/>
      <c r="E29" s="441"/>
      <c r="F29" s="441"/>
      <c r="G29" s="966" t="s">
        <v>716</v>
      </c>
      <c r="H29" s="966"/>
      <c r="I29" s="966"/>
      <c r="J29" s="966"/>
      <c r="K29" s="966"/>
      <c r="L29" s="966"/>
      <c r="M29" s="966"/>
      <c r="N29" s="966"/>
      <c r="O29" s="966"/>
      <c r="P29" s="966"/>
      <c r="Q29" s="966"/>
      <c r="R29" s="441"/>
      <c r="S29" s="441"/>
      <c r="T29" s="966"/>
      <c r="U29" s="966"/>
      <c r="V29" s="966"/>
      <c r="W29" s="966"/>
      <c r="X29" s="966"/>
      <c r="Y29" s="966"/>
      <c r="Z29" s="966"/>
    </row>
    <row r="30" spans="1:26" s="18" customFormat="1" ht="13.5" customHeight="1">
      <c r="A30" s="966" t="s">
        <v>717</v>
      </c>
      <c r="B30" s="966"/>
      <c r="C30" s="966"/>
      <c r="D30" s="966"/>
      <c r="E30" s="441"/>
      <c r="F30" s="441"/>
      <c r="G30" s="970" t="s">
        <v>718</v>
      </c>
      <c r="H30" s="970"/>
      <c r="I30" s="970"/>
      <c r="J30" s="970"/>
      <c r="K30" s="970"/>
      <c r="L30" s="970"/>
      <c r="M30" s="970"/>
      <c r="N30" s="966"/>
      <c r="O30" s="966"/>
      <c r="P30" s="966"/>
      <c r="Q30" s="966"/>
      <c r="R30" s="441"/>
      <c r="S30" s="441"/>
      <c r="T30" s="970"/>
      <c r="U30" s="970"/>
      <c r="V30" s="970"/>
      <c r="W30" s="970"/>
      <c r="X30" s="970"/>
      <c r="Y30" s="970"/>
      <c r="Z30" s="970"/>
    </row>
    <row r="31" spans="1:26" s="18" customFormat="1" ht="16.5">
      <c r="A31" s="32"/>
      <c r="B31" s="32"/>
      <c r="C31" s="32"/>
      <c r="D31" s="32"/>
      <c r="E31" s="32"/>
      <c r="F31" s="32"/>
      <c r="G31" s="970" t="s">
        <v>719</v>
      </c>
      <c r="H31" s="970"/>
      <c r="I31" s="970"/>
      <c r="J31" s="970"/>
      <c r="K31" s="970"/>
      <c r="L31" s="970"/>
      <c r="M31" s="970"/>
      <c r="N31" s="32"/>
      <c r="O31" s="32"/>
      <c r="P31" s="32"/>
      <c r="Q31" s="32"/>
      <c r="R31" s="32"/>
      <c r="S31" s="32"/>
      <c r="T31" s="970"/>
      <c r="U31" s="970"/>
      <c r="V31" s="970"/>
      <c r="W31" s="970"/>
      <c r="X31" s="970"/>
      <c r="Y31" s="970"/>
      <c r="Z31" s="970"/>
    </row>
  </sheetData>
  <mergeCells count="62">
    <mergeCell ref="G31:M31"/>
    <mergeCell ref="T31:Z31"/>
    <mergeCell ref="A29:D29"/>
    <mergeCell ref="G29:M29"/>
    <mergeCell ref="T29:Z29"/>
    <mergeCell ref="A30:D30"/>
    <mergeCell ref="G30:M30"/>
    <mergeCell ref="T30:Z30"/>
    <mergeCell ref="N29:Q29"/>
    <mergeCell ref="N30:Q30"/>
    <mergeCell ref="A25:I25"/>
    <mergeCell ref="J25:M25"/>
    <mergeCell ref="A26:C26"/>
    <mergeCell ref="G26:M26"/>
    <mergeCell ref="T26:Z26"/>
    <mergeCell ref="N26:P26"/>
    <mergeCell ref="A27:F27"/>
    <mergeCell ref="G27:M27"/>
    <mergeCell ref="N27:S27"/>
    <mergeCell ref="T27:Z27"/>
    <mergeCell ref="A28:D28"/>
    <mergeCell ref="G28:M28"/>
    <mergeCell ref="N28:Q28"/>
    <mergeCell ref="T28:Z28"/>
    <mergeCell ref="S5:T5"/>
    <mergeCell ref="U5:V5"/>
    <mergeCell ref="O6:P6"/>
    <mergeCell ref="Q6:R6"/>
    <mergeCell ref="S6:T6"/>
    <mergeCell ref="U6:V6"/>
    <mergeCell ref="Z7:Z8"/>
    <mergeCell ref="W5:W6"/>
    <mergeCell ref="X5:X6"/>
    <mergeCell ref="Y5:Y6"/>
    <mergeCell ref="Z5:Z6"/>
    <mergeCell ref="A7:A8"/>
    <mergeCell ref="N7:N8"/>
    <mergeCell ref="W7:W8"/>
    <mergeCell ref="X7:X8"/>
    <mergeCell ref="Y7:Y8"/>
    <mergeCell ref="A1:M1"/>
    <mergeCell ref="N1:Z1"/>
    <mergeCell ref="A2:M2"/>
    <mergeCell ref="N2:Z2"/>
    <mergeCell ref="L4:M4"/>
    <mergeCell ref="Y4:Z4"/>
    <mergeCell ref="L5:M5"/>
    <mergeCell ref="N5:N6"/>
    <mergeCell ref="O5:P5"/>
    <mergeCell ref="Q5:R5"/>
    <mergeCell ref="A5:A6"/>
    <mergeCell ref="B5:C5"/>
    <mergeCell ref="D5:E5"/>
    <mergeCell ref="F5:G5"/>
    <mergeCell ref="B6:C6"/>
    <mergeCell ref="D6:E6"/>
    <mergeCell ref="F6:G6"/>
    <mergeCell ref="H6:I6"/>
    <mergeCell ref="J6:K6"/>
    <mergeCell ref="L6:M6"/>
    <mergeCell ref="H5:I5"/>
    <mergeCell ref="J5:K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3"/>
  <sheetViews>
    <sheetView topLeftCell="A10" zoomScaleNormal="100" workbookViewId="0">
      <selection activeCell="B16" sqref="B16:K27"/>
    </sheetView>
  </sheetViews>
  <sheetFormatPr defaultRowHeight="13.5"/>
  <cols>
    <col min="1" max="3" width="7" customWidth="1"/>
    <col min="4" max="5" width="5.88671875" customWidth="1"/>
    <col min="6" max="11" width="7" customWidth="1"/>
  </cols>
  <sheetData>
    <row r="1" spans="1:25" ht="22.5">
      <c r="A1" s="971" t="s">
        <v>785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</row>
    <row r="2" spans="1:25" ht="22.5">
      <c r="A2" s="971" t="s">
        <v>133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</row>
    <row r="3" spans="1:25" ht="14.25" customHeight="1">
      <c r="A3" s="3"/>
    </row>
    <row r="4" spans="1:25" ht="14.25" thickBot="1">
      <c r="A4" s="1212" t="s">
        <v>208</v>
      </c>
      <c r="B4" s="1212"/>
      <c r="C4" s="98"/>
      <c r="D4" s="30"/>
      <c r="E4" s="30"/>
      <c r="F4" s="30"/>
      <c r="G4" s="98"/>
      <c r="H4" s="974"/>
      <c r="I4" s="974"/>
      <c r="J4" s="1216" t="s">
        <v>209</v>
      </c>
      <c r="K4" s="1216"/>
    </row>
    <row r="5" spans="1:25" ht="38.25" customHeight="1">
      <c r="A5" s="991" t="s">
        <v>210</v>
      </c>
      <c r="B5" s="1159" t="s">
        <v>211</v>
      </c>
      <c r="C5" s="1213"/>
      <c r="D5" s="1159" t="s">
        <v>136</v>
      </c>
      <c r="E5" s="1213"/>
      <c r="F5" s="1159" t="s">
        <v>212</v>
      </c>
      <c r="G5" s="1160"/>
      <c r="H5" s="1159" t="s">
        <v>213</v>
      </c>
      <c r="I5" s="1160"/>
      <c r="J5" s="1189" t="s">
        <v>217</v>
      </c>
      <c r="K5" s="1006"/>
    </row>
    <row r="6" spans="1:25" ht="33.75" customHeight="1">
      <c r="A6" s="992"/>
      <c r="B6" s="1214" t="s">
        <v>135</v>
      </c>
      <c r="C6" s="1215"/>
      <c r="D6" s="1214" t="s">
        <v>137</v>
      </c>
      <c r="E6" s="1215"/>
      <c r="F6" s="1214" t="s">
        <v>139</v>
      </c>
      <c r="G6" s="1006"/>
      <c r="H6" s="1214" t="s">
        <v>138</v>
      </c>
      <c r="I6" s="1006"/>
      <c r="J6" s="1189" t="s">
        <v>167</v>
      </c>
      <c r="K6" s="1006"/>
    </row>
    <row r="7" spans="1:25" ht="22.5" customHeight="1">
      <c r="A7" s="992" t="s">
        <v>134</v>
      </c>
      <c r="B7" s="102" t="s">
        <v>214</v>
      </c>
      <c r="C7" s="88" t="s">
        <v>215</v>
      </c>
      <c r="D7" s="88" t="s">
        <v>216</v>
      </c>
      <c r="E7" s="88" t="s">
        <v>215</v>
      </c>
      <c r="F7" s="102" t="s">
        <v>214</v>
      </c>
      <c r="G7" s="102" t="s">
        <v>215</v>
      </c>
      <c r="H7" s="102" t="s">
        <v>216</v>
      </c>
      <c r="I7" s="102" t="s">
        <v>215</v>
      </c>
      <c r="J7" s="105" t="s">
        <v>216</v>
      </c>
      <c r="K7" s="101" t="s">
        <v>215</v>
      </c>
    </row>
    <row r="8" spans="1:25">
      <c r="A8" s="1025"/>
      <c r="B8" s="93" t="s">
        <v>140</v>
      </c>
      <c r="C8" s="73" t="s">
        <v>141</v>
      </c>
      <c r="D8" s="73" t="s">
        <v>140</v>
      </c>
      <c r="E8" s="73" t="s">
        <v>141</v>
      </c>
      <c r="F8" s="93" t="s">
        <v>140</v>
      </c>
      <c r="G8" s="93" t="s">
        <v>141</v>
      </c>
      <c r="H8" s="93" t="s">
        <v>140</v>
      </c>
      <c r="I8" s="93" t="s">
        <v>141</v>
      </c>
      <c r="J8" s="120" t="s">
        <v>140</v>
      </c>
      <c r="K8" s="121" t="s">
        <v>141</v>
      </c>
    </row>
    <row r="9" spans="1:25" ht="12.75" customHeight="1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25" ht="23.25" customHeight="1">
      <c r="A10" s="605">
        <v>2017</v>
      </c>
      <c r="B10" s="593">
        <v>327</v>
      </c>
      <c r="C10" s="592">
        <v>6119</v>
      </c>
      <c r="D10" s="591">
        <v>23</v>
      </c>
      <c r="E10" s="591">
        <v>23</v>
      </c>
      <c r="F10" s="607">
        <v>23</v>
      </c>
      <c r="G10" s="607">
        <v>588</v>
      </c>
      <c r="H10" s="593">
        <v>80</v>
      </c>
      <c r="I10" s="592">
        <v>3306</v>
      </c>
      <c r="J10" s="593">
        <v>14</v>
      </c>
      <c r="K10" s="593">
        <v>14</v>
      </c>
    </row>
    <row r="11" spans="1:25" s="8" customFormat="1" ht="24" customHeight="1">
      <c r="A11" s="605">
        <v>2018</v>
      </c>
      <c r="B11" s="593">
        <v>167</v>
      </c>
      <c r="C11" s="592">
        <v>8548</v>
      </c>
      <c r="D11" s="591">
        <v>32</v>
      </c>
      <c r="E11" s="591">
        <v>32</v>
      </c>
      <c r="F11" s="607">
        <v>25</v>
      </c>
      <c r="G11" s="607">
        <v>598</v>
      </c>
      <c r="H11" s="593">
        <v>75</v>
      </c>
      <c r="I11" s="592">
        <v>3195</v>
      </c>
      <c r="J11" s="593">
        <v>29</v>
      </c>
      <c r="K11" s="593">
        <v>18</v>
      </c>
    </row>
    <row r="12" spans="1:25" ht="24" customHeight="1">
      <c r="A12" s="605">
        <v>2019</v>
      </c>
      <c r="B12" s="593">
        <v>180</v>
      </c>
      <c r="C12" s="592">
        <v>5849</v>
      </c>
      <c r="D12" s="593">
        <v>54</v>
      </c>
      <c r="E12" s="593">
        <v>54</v>
      </c>
      <c r="F12" s="593">
        <v>25</v>
      </c>
      <c r="G12" s="592">
        <v>831</v>
      </c>
      <c r="H12" s="592">
        <v>71</v>
      </c>
      <c r="I12" s="592">
        <v>4069</v>
      </c>
      <c r="J12" s="593">
        <v>22</v>
      </c>
      <c r="K12" s="593">
        <v>22</v>
      </c>
    </row>
    <row r="13" spans="1:25" ht="24" customHeight="1">
      <c r="A13" s="527">
        <v>2020</v>
      </c>
      <c r="B13" s="513">
        <v>52</v>
      </c>
      <c r="C13" s="516">
        <v>1374</v>
      </c>
      <c r="D13" s="513">
        <v>24</v>
      </c>
      <c r="E13" s="513">
        <v>23</v>
      </c>
      <c r="F13" s="513">
        <v>8</v>
      </c>
      <c r="G13" s="592">
        <v>538</v>
      </c>
      <c r="H13" s="592">
        <v>51</v>
      </c>
      <c r="I13" s="592">
        <v>435</v>
      </c>
      <c r="J13" s="513">
        <v>27</v>
      </c>
      <c r="K13" s="513">
        <v>16</v>
      </c>
    </row>
    <row r="14" spans="1:25" s="13" customFormat="1" ht="21.75" customHeight="1">
      <c r="A14" s="720">
        <v>2021</v>
      </c>
      <c r="B14" s="850">
        <f>SUM(B16:B27)</f>
        <v>44</v>
      </c>
      <c r="C14" s="850">
        <f>SUM(C16:C27)</f>
        <v>1053</v>
      </c>
      <c r="D14" s="850">
        <f>SUM(D16:D27)</f>
        <v>1</v>
      </c>
      <c r="E14" s="850">
        <f>SUM(E16:E27)</f>
        <v>1</v>
      </c>
      <c r="F14" s="850">
        <f>SUM(F16:F27)</f>
        <v>14</v>
      </c>
      <c r="G14" s="850">
        <v>452</v>
      </c>
      <c r="H14" s="850" t="s">
        <v>955</v>
      </c>
      <c r="I14" s="850" t="s">
        <v>955</v>
      </c>
      <c r="J14" s="850">
        <f>SUM(J16:J27)</f>
        <v>30</v>
      </c>
      <c r="K14" s="850">
        <f>SUM(K16:K27)</f>
        <v>17</v>
      </c>
      <c r="L14" s="1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4"/>
      <c r="Y14" s="14"/>
    </row>
    <row r="15" spans="1:25" s="4" customFormat="1" ht="21.75" customHeight="1">
      <c r="A15" s="782"/>
      <c r="B15" s="722"/>
      <c r="C15" s="722"/>
      <c r="D15" s="722"/>
      <c r="E15" s="722"/>
      <c r="F15" s="722"/>
      <c r="G15" s="722"/>
      <c r="H15" s="722"/>
      <c r="I15" s="722"/>
      <c r="J15" s="722"/>
      <c r="K15" s="722"/>
    </row>
    <row r="16" spans="1:25" ht="30.75" customHeight="1">
      <c r="A16" s="764" t="s">
        <v>980</v>
      </c>
      <c r="B16" s="892" t="s">
        <v>954</v>
      </c>
      <c r="C16" s="893" t="s">
        <v>954</v>
      </c>
      <c r="D16" s="890">
        <v>1</v>
      </c>
      <c r="E16" s="890">
        <v>1</v>
      </c>
      <c r="F16" s="891" t="s">
        <v>33</v>
      </c>
      <c r="G16" s="891" t="s">
        <v>33</v>
      </c>
      <c r="H16" s="890" t="s">
        <v>33</v>
      </c>
      <c r="I16" s="890" t="s">
        <v>33</v>
      </c>
      <c r="J16" s="890" t="s">
        <v>954</v>
      </c>
      <c r="K16" s="890" t="s">
        <v>954</v>
      </c>
      <c r="L16" s="4"/>
      <c r="M16" s="4"/>
    </row>
    <row r="17" spans="1:13" ht="30.75" customHeight="1">
      <c r="A17" s="764" t="s">
        <v>981</v>
      </c>
      <c r="B17" s="892" t="s">
        <v>954</v>
      </c>
      <c r="C17" s="893" t="s">
        <v>954</v>
      </c>
      <c r="D17" s="890" t="s">
        <v>33</v>
      </c>
      <c r="E17" s="890" t="s">
        <v>33</v>
      </c>
      <c r="F17" s="891" t="s">
        <v>33</v>
      </c>
      <c r="G17" s="891" t="s">
        <v>33</v>
      </c>
      <c r="H17" s="891" t="s">
        <v>33</v>
      </c>
      <c r="I17" s="891" t="s">
        <v>33</v>
      </c>
      <c r="J17" s="890">
        <v>2</v>
      </c>
      <c r="K17" s="890">
        <v>1</v>
      </c>
      <c r="L17" s="4"/>
      <c r="M17" s="4"/>
    </row>
    <row r="18" spans="1:13" ht="30.75" customHeight="1">
      <c r="A18" s="764" t="s">
        <v>982</v>
      </c>
      <c r="B18" s="892" t="s">
        <v>954</v>
      </c>
      <c r="C18" s="893" t="s">
        <v>955</v>
      </c>
      <c r="D18" s="891" t="s">
        <v>33</v>
      </c>
      <c r="E18" s="891" t="s">
        <v>33</v>
      </c>
      <c r="F18" s="891">
        <v>2</v>
      </c>
      <c r="G18" s="891">
        <v>538</v>
      </c>
      <c r="H18" s="890" t="s">
        <v>33</v>
      </c>
      <c r="I18" s="890" t="s">
        <v>33</v>
      </c>
      <c r="J18" s="890">
        <v>3</v>
      </c>
      <c r="K18" s="890">
        <v>2</v>
      </c>
      <c r="L18" s="4"/>
      <c r="M18" s="4"/>
    </row>
    <row r="19" spans="1:13" ht="30.75" customHeight="1">
      <c r="A19" s="764" t="s">
        <v>983</v>
      </c>
      <c r="B19" s="892" t="s">
        <v>958</v>
      </c>
      <c r="C19" s="893" t="s">
        <v>956</v>
      </c>
      <c r="D19" s="891" t="s">
        <v>33</v>
      </c>
      <c r="E19" s="891" t="s">
        <v>33</v>
      </c>
      <c r="F19" s="891">
        <v>2</v>
      </c>
      <c r="G19" s="891">
        <v>538</v>
      </c>
      <c r="H19" s="891" t="s">
        <v>33</v>
      </c>
      <c r="I19" s="891" t="s">
        <v>33</v>
      </c>
      <c r="J19" s="890">
        <v>10</v>
      </c>
      <c r="K19" s="890">
        <v>5</v>
      </c>
      <c r="L19" s="4"/>
      <c r="M19" s="4"/>
    </row>
    <row r="20" spans="1:13" ht="30.75" customHeight="1">
      <c r="A20" s="764" t="s">
        <v>984</v>
      </c>
      <c r="B20" s="892" t="s">
        <v>954</v>
      </c>
      <c r="C20" s="893" t="s">
        <v>955</v>
      </c>
      <c r="D20" s="890" t="s">
        <v>33</v>
      </c>
      <c r="E20" s="890" t="s">
        <v>33</v>
      </c>
      <c r="F20" s="891" t="s">
        <v>33</v>
      </c>
      <c r="G20" s="891" t="s">
        <v>33</v>
      </c>
      <c r="H20" s="891" t="s">
        <v>33</v>
      </c>
      <c r="I20" s="894" t="s">
        <v>33</v>
      </c>
      <c r="J20" s="890">
        <v>2</v>
      </c>
      <c r="K20" s="890">
        <v>1</v>
      </c>
      <c r="L20" s="4"/>
      <c r="M20" s="4"/>
    </row>
    <row r="21" spans="1:13" ht="30.75" customHeight="1">
      <c r="A21" s="764" t="s">
        <v>985</v>
      </c>
      <c r="B21" s="892" t="s">
        <v>955</v>
      </c>
      <c r="C21" s="893" t="s">
        <v>954</v>
      </c>
      <c r="D21" s="891" t="s">
        <v>33</v>
      </c>
      <c r="E21" s="891" t="s">
        <v>33</v>
      </c>
      <c r="F21" s="891">
        <v>2</v>
      </c>
      <c r="G21" s="891">
        <v>452</v>
      </c>
      <c r="H21" s="891" t="s">
        <v>33</v>
      </c>
      <c r="I21" s="891" t="s">
        <v>33</v>
      </c>
      <c r="J21" s="890">
        <v>5</v>
      </c>
      <c r="K21" s="890">
        <v>3</v>
      </c>
      <c r="L21" s="4"/>
      <c r="M21" s="4"/>
    </row>
    <row r="22" spans="1:13" ht="30.75" customHeight="1">
      <c r="A22" s="764" t="s">
        <v>986</v>
      </c>
      <c r="B22" s="892">
        <v>1</v>
      </c>
      <c r="C22" s="893">
        <v>15</v>
      </c>
      <c r="D22" s="890" t="s">
        <v>33</v>
      </c>
      <c r="E22" s="890" t="s">
        <v>33</v>
      </c>
      <c r="F22" s="891">
        <v>2</v>
      </c>
      <c r="G22" s="891">
        <v>452</v>
      </c>
      <c r="H22" s="891" t="s">
        <v>33</v>
      </c>
      <c r="I22" s="891" t="s">
        <v>33</v>
      </c>
      <c r="J22" s="890">
        <v>1</v>
      </c>
      <c r="K22" s="890">
        <v>1</v>
      </c>
      <c r="L22" s="4"/>
      <c r="M22" s="4"/>
    </row>
    <row r="23" spans="1:13" ht="30.75" customHeight="1">
      <c r="A23" s="764" t="s">
        <v>987</v>
      </c>
      <c r="B23" s="892" t="s">
        <v>954</v>
      </c>
      <c r="C23" s="893" t="s">
        <v>954</v>
      </c>
      <c r="D23" s="891" t="s">
        <v>33</v>
      </c>
      <c r="E23" s="891" t="s">
        <v>33</v>
      </c>
      <c r="F23" s="891">
        <v>2</v>
      </c>
      <c r="G23" s="891">
        <v>452</v>
      </c>
      <c r="H23" s="891" t="s">
        <v>33</v>
      </c>
      <c r="I23" s="891" t="s">
        <v>33</v>
      </c>
      <c r="J23" s="890">
        <v>2</v>
      </c>
      <c r="K23" s="890">
        <v>1</v>
      </c>
      <c r="L23" s="4"/>
      <c r="M23" s="4"/>
    </row>
    <row r="24" spans="1:13" ht="30.75" customHeight="1">
      <c r="A24" s="764" t="s">
        <v>988</v>
      </c>
      <c r="B24" s="892" t="s">
        <v>954</v>
      </c>
      <c r="C24" s="893" t="s">
        <v>954</v>
      </c>
      <c r="D24" s="891" t="s">
        <v>33</v>
      </c>
      <c r="E24" s="891" t="s">
        <v>33</v>
      </c>
      <c r="F24" s="891">
        <v>2</v>
      </c>
      <c r="G24" s="891">
        <v>452</v>
      </c>
      <c r="H24" s="891" t="s">
        <v>33</v>
      </c>
      <c r="I24" s="891" t="s">
        <v>33</v>
      </c>
      <c r="J24" s="890" t="s">
        <v>954</v>
      </c>
      <c r="K24" s="890" t="s">
        <v>954</v>
      </c>
      <c r="L24" s="4"/>
      <c r="M24" s="4"/>
    </row>
    <row r="25" spans="1:13" ht="30.75" customHeight="1">
      <c r="A25" s="932" t="s">
        <v>989</v>
      </c>
      <c r="B25" s="892">
        <v>42</v>
      </c>
      <c r="C25" s="893">
        <v>1025</v>
      </c>
      <c r="D25" s="890" t="s">
        <v>33</v>
      </c>
      <c r="E25" s="890" t="s">
        <v>33</v>
      </c>
      <c r="F25" s="891">
        <v>2</v>
      </c>
      <c r="G25" s="891">
        <v>452</v>
      </c>
      <c r="H25" s="891" t="s">
        <v>33</v>
      </c>
      <c r="I25" s="891" t="s">
        <v>33</v>
      </c>
      <c r="J25" s="890">
        <v>5</v>
      </c>
      <c r="K25" s="890">
        <v>3</v>
      </c>
      <c r="L25" s="4"/>
      <c r="M25" s="4"/>
    </row>
    <row r="26" spans="1:13" ht="30.75" customHeight="1">
      <c r="A26" s="932" t="s">
        <v>990</v>
      </c>
      <c r="B26" s="892" t="s">
        <v>954</v>
      </c>
      <c r="C26" s="893" t="s">
        <v>954</v>
      </c>
      <c r="D26" s="891" t="s">
        <v>33</v>
      </c>
      <c r="E26" s="891" t="s">
        <v>33</v>
      </c>
      <c r="F26" s="891" t="s">
        <v>964</v>
      </c>
      <c r="G26" s="891" t="s">
        <v>964</v>
      </c>
      <c r="H26" s="891" t="s">
        <v>33</v>
      </c>
      <c r="I26" s="891" t="s">
        <v>33</v>
      </c>
      <c r="J26" s="890" t="s">
        <v>954</v>
      </c>
      <c r="K26" s="890" t="s">
        <v>954</v>
      </c>
      <c r="L26" s="4"/>
      <c r="M26" s="4"/>
    </row>
    <row r="27" spans="1:13" ht="30.75" customHeight="1" thickBot="1">
      <c r="A27" s="933" t="s">
        <v>991</v>
      </c>
      <c r="B27" s="934">
        <v>1</v>
      </c>
      <c r="C27" s="935">
        <v>13</v>
      </c>
      <c r="D27" s="936" t="s">
        <v>33</v>
      </c>
      <c r="E27" s="936" t="s">
        <v>33</v>
      </c>
      <c r="F27" s="936" t="s">
        <v>964</v>
      </c>
      <c r="G27" s="936" t="s">
        <v>964</v>
      </c>
      <c r="H27" s="936" t="s">
        <v>33</v>
      </c>
      <c r="I27" s="936" t="s">
        <v>33</v>
      </c>
      <c r="J27" s="936" t="s">
        <v>954</v>
      </c>
      <c r="K27" s="936" t="s">
        <v>954</v>
      </c>
      <c r="L27" s="4"/>
      <c r="M27" s="4"/>
    </row>
    <row r="28" spans="1:13" ht="9" customHeight="1">
      <c r="A28" s="1027"/>
      <c r="B28" s="1027"/>
      <c r="C28" s="1027"/>
      <c r="D28" s="1027"/>
      <c r="E28" s="1027"/>
      <c r="F28" s="1027"/>
      <c r="G28" s="99"/>
      <c r="H28" s="1027"/>
      <c r="I28" s="1027"/>
      <c r="J28" s="1027"/>
      <c r="K28" s="1027"/>
    </row>
    <row r="29" spans="1:13" ht="16.5">
      <c r="A29" s="46" t="s">
        <v>53</v>
      </c>
      <c r="B29" s="32"/>
      <c r="C29" s="32"/>
      <c r="D29" s="32"/>
      <c r="E29" s="32"/>
      <c r="F29" s="32"/>
      <c r="G29" s="32"/>
      <c r="H29" s="1045" t="s">
        <v>218</v>
      </c>
      <c r="I29" s="1045"/>
      <c r="J29" s="1045"/>
      <c r="K29" s="1045"/>
    </row>
    <row r="30" spans="1:13">
      <c r="A30" s="2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3">
      <c r="A31" s="2"/>
    </row>
    <row r="32" spans="1:13">
      <c r="A32" s="2"/>
    </row>
    <row r="33" spans="1:1">
      <c r="A33" s="2"/>
    </row>
  </sheetData>
  <mergeCells count="20">
    <mergeCell ref="A7:A8"/>
    <mergeCell ref="A28:F28"/>
    <mergeCell ref="H28:K28"/>
    <mergeCell ref="J4:K4"/>
    <mergeCell ref="H29:K29"/>
    <mergeCell ref="A1:K1"/>
    <mergeCell ref="A2:K2"/>
    <mergeCell ref="A4:B4"/>
    <mergeCell ref="H4:I4"/>
    <mergeCell ref="A5:A6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0"/>
  <sheetViews>
    <sheetView zoomScaleNormal="100" workbookViewId="0">
      <selection activeCell="B16" sqref="B16:E27"/>
    </sheetView>
  </sheetViews>
  <sheetFormatPr defaultRowHeight="13.5"/>
  <cols>
    <col min="1" max="1" width="11.33203125" customWidth="1"/>
    <col min="2" max="2" width="18.5546875" customWidth="1"/>
    <col min="3" max="3" width="10" customWidth="1"/>
    <col min="4" max="5" width="17" customWidth="1"/>
  </cols>
  <sheetData>
    <row r="1" spans="1:6" ht="22.5">
      <c r="A1" s="971" t="s">
        <v>786</v>
      </c>
      <c r="B1" s="971"/>
      <c r="C1" s="971"/>
      <c r="D1" s="971"/>
      <c r="E1" s="971"/>
    </row>
    <row r="2" spans="1:6" ht="22.5">
      <c r="A2" s="971" t="s">
        <v>587</v>
      </c>
      <c r="B2" s="971"/>
      <c r="C2" s="971"/>
      <c r="D2" s="971"/>
      <c r="E2" s="971"/>
    </row>
    <row r="3" spans="1:6" ht="18.75">
      <c r="A3" s="1"/>
    </row>
    <row r="4" spans="1:6" ht="14.25" thickBot="1">
      <c r="A4" s="322" t="s">
        <v>84</v>
      </c>
      <c r="B4" s="30"/>
      <c r="C4" s="30"/>
      <c r="D4" s="30"/>
      <c r="E4" s="351" t="s">
        <v>523</v>
      </c>
    </row>
    <row r="5" spans="1:6" ht="20.25" customHeight="1">
      <c r="A5" s="353" t="s">
        <v>588</v>
      </c>
      <c r="B5" s="1159" t="s">
        <v>142</v>
      </c>
      <c r="C5" s="1160"/>
      <c r="D5" s="1160"/>
      <c r="E5" s="1160"/>
      <c r="F5" s="4"/>
    </row>
    <row r="6" spans="1:6" ht="28.5" customHeight="1">
      <c r="A6" s="354"/>
      <c r="B6" s="1214" t="s">
        <v>143</v>
      </c>
      <c r="C6" s="1006"/>
      <c r="D6" s="1006"/>
      <c r="E6" s="1006"/>
      <c r="F6" s="4"/>
    </row>
    <row r="7" spans="1:6" ht="22.15" customHeight="1">
      <c r="A7" s="354" t="s">
        <v>134</v>
      </c>
      <c r="B7" s="391" t="s">
        <v>144</v>
      </c>
      <c r="C7" s="1218" t="s">
        <v>589</v>
      </c>
      <c r="D7" s="1219"/>
      <c r="E7" s="1219"/>
      <c r="F7" s="4"/>
    </row>
    <row r="8" spans="1:6" ht="27" customHeight="1">
      <c r="A8" s="123"/>
      <c r="B8" s="124" t="s">
        <v>590</v>
      </c>
      <c r="C8" s="104"/>
      <c r="D8" s="89" t="s">
        <v>591</v>
      </c>
      <c r="E8" s="358" t="s">
        <v>592</v>
      </c>
      <c r="F8" s="4"/>
    </row>
    <row r="9" spans="1:6" ht="13.5" customHeight="1">
      <c r="A9" s="86"/>
      <c r="B9" s="318"/>
      <c r="C9" s="326"/>
      <c r="D9" s="326"/>
      <c r="E9" s="326"/>
    </row>
    <row r="10" spans="1:6" ht="26.25" customHeight="1">
      <c r="A10" s="611">
        <v>2017</v>
      </c>
      <c r="B10" s="610">
        <v>217</v>
      </c>
      <c r="C10" s="597">
        <v>136</v>
      </c>
      <c r="D10" s="493">
        <v>85</v>
      </c>
      <c r="E10" s="493">
        <v>51</v>
      </c>
    </row>
    <row r="11" spans="1:6" s="8" customFormat="1" ht="26.25" customHeight="1">
      <c r="A11" s="611">
        <v>2018</v>
      </c>
      <c r="B11" s="610">
        <v>202</v>
      </c>
      <c r="C11" s="597">
        <v>136</v>
      </c>
      <c r="D11" s="597">
        <v>75</v>
      </c>
      <c r="E11" s="597">
        <v>61</v>
      </c>
    </row>
    <row r="12" spans="1:6" s="8" customFormat="1" ht="26.25" customHeight="1">
      <c r="A12" s="611">
        <v>2019</v>
      </c>
      <c r="B12" s="610">
        <v>160</v>
      </c>
      <c r="C12" s="597">
        <v>88</v>
      </c>
      <c r="D12" s="597">
        <v>48</v>
      </c>
      <c r="E12" s="597">
        <v>40</v>
      </c>
    </row>
    <row r="13" spans="1:6" s="8" customFormat="1" ht="26.25" customHeight="1">
      <c r="A13" s="530">
        <v>2020</v>
      </c>
      <c r="B13" s="529">
        <v>104</v>
      </c>
      <c r="C13" s="525">
        <v>82</v>
      </c>
      <c r="D13" s="525">
        <v>44</v>
      </c>
      <c r="E13" s="525">
        <v>38</v>
      </c>
    </row>
    <row r="14" spans="1:6" ht="26.25" customHeight="1">
      <c r="A14" s="765">
        <v>2021</v>
      </c>
      <c r="B14" s="781">
        <f>SUM(B16:B27)</f>
        <v>114</v>
      </c>
      <c r="C14" s="781">
        <f>SUM(C16:C27)</f>
        <v>71</v>
      </c>
      <c r="D14" s="781">
        <f>SUM(D16:D27)</f>
        <v>34</v>
      </c>
      <c r="E14" s="781">
        <f>SUM(E16:E27)</f>
        <v>37</v>
      </c>
    </row>
    <row r="15" spans="1:6">
      <c r="A15" s="723"/>
      <c r="B15" s="783"/>
      <c r="C15" s="743"/>
      <c r="D15" s="743"/>
      <c r="E15" s="781"/>
    </row>
    <row r="16" spans="1:6" ht="24.75" customHeight="1">
      <c r="A16" s="764" t="s">
        <v>980</v>
      </c>
      <c r="B16" s="895">
        <v>8</v>
      </c>
      <c r="C16" s="889">
        <f t="shared" ref="C16:C27" si="0">SUM(D16:E16)</f>
        <v>2</v>
      </c>
      <c r="D16" s="889">
        <v>2</v>
      </c>
      <c r="E16" s="896" t="s">
        <v>954</v>
      </c>
    </row>
    <row r="17" spans="1:5" ht="24.75" customHeight="1">
      <c r="A17" s="764" t="s">
        <v>981</v>
      </c>
      <c r="B17" s="895">
        <v>10</v>
      </c>
      <c r="C17" s="889">
        <f t="shared" si="0"/>
        <v>5</v>
      </c>
      <c r="D17" s="889">
        <v>1</v>
      </c>
      <c r="E17" s="896">
        <v>4</v>
      </c>
    </row>
    <row r="18" spans="1:5" ht="24.75" customHeight="1">
      <c r="A18" s="764" t="s">
        <v>982</v>
      </c>
      <c r="B18" s="895">
        <v>13</v>
      </c>
      <c r="C18" s="889">
        <f t="shared" si="0"/>
        <v>12</v>
      </c>
      <c r="D18" s="889">
        <v>4</v>
      </c>
      <c r="E18" s="896">
        <v>8</v>
      </c>
    </row>
    <row r="19" spans="1:5" ht="24.75" customHeight="1">
      <c r="A19" s="764" t="s">
        <v>983</v>
      </c>
      <c r="B19" s="895">
        <v>7</v>
      </c>
      <c r="C19" s="889">
        <f t="shared" si="0"/>
        <v>5</v>
      </c>
      <c r="D19" s="889">
        <v>3</v>
      </c>
      <c r="E19" s="896">
        <v>2</v>
      </c>
    </row>
    <row r="20" spans="1:5" ht="24.75" customHeight="1">
      <c r="A20" s="764" t="s">
        <v>984</v>
      </c>
      <c r="B20" s="895">
        <v>8</v>
      </c>
      <c r="C20" s="889">
        <f t="shared" si="0"/>
        <v>5</v>
      </c>
      <c r="D20" s="889">
        <v>1</v>
      </c>
      <c r="E20" s="896">
        <v>4</v>
      </c>
    </row>
    <row r="21" spans="1:5" ht="24.75" customHeight="1">
      <c r="A21" s="764" t="s">
        <v>985</v>
      </c>
      <c r="B21" s="895">
        <v>12</v>
      </c>
      <c r="C21" s="889">
        <f t="shared" si="0"/>
        <v>3</v>
      </c>
      <c r="D21" s="897" t="s">
        <v>954</v>
      </c>
      <c r="E21" s="896">
        <v>3</v>
      </c>
    </row>
    <row r="22" spans="1:5" ht="24.75" customHeight="1">
      <c r="A22" s="764" t="s">
        <v>986</v>
      </c>
      <c r="B22" s="895">
        <v>7</v>
      </c>
      <c r="C22" s="889">
        <f t="shared" si="0"/>
        <v>0</v>
      </c>
      <c r="D22" s="889" t="s">
        <v>954</v>
      </c>
      <c r="E22" s="896" t="s">
        <v>954</v>
      </c>
    </row>
    <row r="23" spans="1:5" ht="24.75" customHeight="1">
      <c r="A23" s="764" t="s">
        <v>987</v>
      </c>
      <c r="B23" s="895">
        <v>11</v>
      </c>
      <c r="C23" s="889">
        <f t="shared" si="0"/>
        <v>18</v>
      </c>
      <c r="D23" s="889">
        <v>11</v>
      </c>
      <c r="E23" s="896">
        <v>7</v>
      </c>
    </row>
    <row r="24" spans="1:5" ht="24.75" customHeight="1">
      <c r="A24" s="764" t="s">
        <v>988</v>
      </c>
      <c r="B24" s="895">
        <v>13</v>
      </c>
      <c r="C24" s="889">
        <f t="shared" si="0"/>
        <v>10</v>
      </c>
      <c r="D24" s="889">
        <v>4</v>
      </c>
      <c r="E24" s="896">
        <v>6</v>
      </c>
    </row>
    <row r="25" spans="1:5" ht="24.75" customHeight="1">
      <c r="A25" s="932" t="s">
        <v>989</v>
      </c>
      <c r="B25" s="895">
        <v>7</v>
      </c>
      <c r="C25" s="889">
        <f t="shared" si="0"/>
        <v>1</v>
      </c>
      <c r="D25" s="889" t="s">
        <v>954</v>
      </c>
      <c r="E25" s="896">
        <v>1</v>
      </c>
    </row>
    <row r="26" spans="1:5" ht="24.75" customHeight="1">
      <c r="A26" s="932" t="s">
        <v>990</v>
      </c>
      <c r="B26" s="895">
        <v>9</v>
      </c>
      <c r="C26" s="889">
        <f t="shared" si="0"/>
        <v>0</v>
      </c>
      <c r="D26" s="889" t="s">
        <v>955</v>
      </c>
      <c r="E26" s="896" t="s">
        <v>954</v>
      </c>
    </row>
    <row r="27" spans="1:5" ht="24.75" customHeight="1" thickBot="1">
      <c r="A27" s="933" t="s">
        <v>991</v>
      </c>
      <c r="B27" s="895">
        <v>9</v>
      </c>
      <c r="C27" s="889">
        <f t="shared" si="0"/>
        <v>10</v>
      </c>
      <c r="D27" s="889">
        <v>8</v>
      </c>
      <c r="E27" s="896">
        <v>2</v>
      </c>
    </row>
    <row r="28" spans="1:5">
      <c r="A28" s="1217"/>
      <c r="B28" s="1217"/>
      <c r="C28" s="1217"/>
      <c r="D28" s="1217"/>
      <c r="E28" s="1217"/>
    </row>
    <row r="29" spans="1:5">
      <c r="A29" s="399" t="s">
        <v>53</v>
      </c>
      <c r="B29" s="399"/>
      <c r="C29" s="399"/>
      <c r="D29" s="1045" t="s">
        <v>54</v>
      </c>
      <c r="E29" s="1045"/>
    </row>
    <row r="30" spans="1:5">
      <c r="A30" s="18"/>
      <c r="B30" s="18"/>
      <c r="C30" s="18"/>
      <c r="D30" s="18"/>
      <c r="E30" s="18"/>
    </row>
  </sheetData>
  <mergeCells count="7">
    <mergeCell ref="D29:E29"/>
    <mergeCell ref="A28:E28"/>
    <mergeCell ref="A1:E1"/>
    <mergeCell ref="A2:E2"/>
    <mergeCell ref="B5:E5"/>
    <mergeCell ref="B6:E6"/>
    <mergeCell ref="C7:E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2"/>
  <sheetViews>
    <sheetView topLeftCell="A16" zoomScale="115" zoomScaleNormal="115" workbookViewId="0">
      <selection activeCell="R27" sqref="R27"/>
    </sheetView>
  </sheetViews>
  <sheetFormatPr defaultRowHeight="13.5"/>
  <cols>
    <col min="1" max="1" width="4.77734375" customWidth="1"/>
    <col min="2" max="2" width="6.109375" customWidth="1"/>
    <col min="3" max="3" width="3.33203125" customWidth="1"/>
    <col min="4" max="4" width="2.44140625" customWidth="1"/>
    <col min="5" max="5" width="5.44140625" customWidth="1"/>
    <col min="6" max="6" width="3.77734375" customWidth="1"/>
    <col min="7" max="7" width="6.21875" customWidth="1"/>
    <col min="8" max="8" width="4.44140625" customWidth="1"/>
    <col min="9" max="9" width="6.6640625" customWidth="1"/>
    <col min="10" max="10" width="3.21875" customWidth="1"/>
    <col min="11" max="11" width="7" customWidth="1"/>
    <col min="12" max="12" width="4.21875" customWidth="1"/>
    <col min="13" max="13" width="7.33203125" customWidth="1"/>
    <col min="14" max="14" width="3.5546875" customWidth="1"/>
    <col min="15" max="15" width="7.5546875" customWidth="1"/>
    <col min="17" max="18" width="11.33203125" bestFit="1" customWidth="1"/>
  </cols>
  <sheetData>
    <row r="1" spans="1:18" ht="21" customHeight="1">
      <c r="A1" s="971" t="s">
        <v>787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/>
    </row>
    <row r="2" spans="1:18" ht="18.75" customHeight="1">
      <c r="A2" s="971" t="s">
        <v>322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</row>
    <row r="3" spans="1:18" ht="3.75" customHeight="1">
      <c r="A3" s="1"/>
    </row>
    <row r="4" spans="1:18" ht="12" customHeight="1" thickBot="1">
      <c r="A4" s="1183" t="s">
        <v>323</v>
      </c>
      <c r="B4" s="1227"/>
      <c r="C4" s="376"/>
      <c r="D4" s="376"/>
      <c r="E4" s="1228"/>
      <c r="F4" s="1228"/>
      <c r="G4" s="1228"/>
      <c r="H4" s="1228"/>
      <c r="I4" s="1228"/>
      <c r="J4" s="1228"/>
      <c r="K4" s="45"/>
      <c r="L4" s="32"/>
      <c r="M4" s="32"/>
      <c r="N4" s="32"/>
      <c r="O4" s="362" t="s">
        <v>324</v>
      </c>
    </row>
    <row r="5" spans="1:18" ht="25.5" customHeight="1">
      <c r="A5" s="418" t="s">
        <v>241</v>
      </c>
      <c r="B5" s="976" t="s">
        <v>349</v>
      </c>
      <c r="C5" s="980"/>
      <c r="D5" s="980"/>
      <c r="E5" s="991"/>
      <c r="F5" s="976" t="s">
        <v>350</v>
      </c>
      <c r="G5" s="980"/>
      <c r="H5" s="980"/>
      <c r="I5" s="991"/>
      <c r="J5" s="976" t="s">
        <v>325</v>
      </c>
      <c r="K5" s="991"/>
      <c r="L5" s="976" t="s">
        <v>326</v>
      </c>
      <c r="M5" s="991"/>
      <c r="N5" s="1159" t="s">
        <v>327</v>
      </c>
      <c r="O5" s="1160"/>
    </row>
    <row r="6" spans="1:18" ht="13.5" customHeight="1">
      <c r="A6" s="992" t="s">
        <v>170</v>
      </c>
      <c r="B6" s="1220"/>
      <c r="C6" s="1222" t="s">
        <v>593</v>
      </c>
      <c r="D6" s="1223"/>
      <c r="E6" s="1225" t="s">
        <v>594</v>
      </c>
      <c r="F6" s="1226" t="s">
        <v>328</v>
      </c>
      <c r="G6" s="1225"/>
      <c r="H6" s="1223" t="s">
        <v>329</v>
      </c>
      <c r="I6" s="1225"/>
      <c r="J6" s="993" t="s">
        <v>351</v>
      </c>
      <c r="K6" s="995"/>
      <c r="L6" s="993" t="s">
        <v>330</v>
      </c>
      <c r="M6" s="995"/>
      <c r="N6" s="993" t="s">
        <v>352</v>
      </c>
      <c r="O6" s="1041"/>
    </row>
    <row r="7" spans="1:18" ht="22.5" customHeight="1">
      <c r="A7" s="1025"/>
      <c r="B7" s="1221"/>
      <c r="C7" s="1224"/>
      <c r="D7" s="1005"/>
      <c r="E7" s="1025"/>
      <c r="F7" s="994" t="s">
        <v>595</v>
      </c>
      <c r="G7" s="1003"/>
      <c r="H7" s="994" t="s">
        <v>331</v>
      </c>
      <c r="I7" s="996"/>
      <c r="J7" s="1042"/>
      <c r="K7" s="1033"/>
      <c r="L7" s="1042"/>
      <c r="M7" s="1033"/>
      <c r="N7" s="1042"/>
      <c r="O7" s="1043"/>
    </row>
    <row r="8" spans="1:18" ht="21" customHeight="1">
      <c r="A8" s="719">
        <v>2017</v>
      </c>
      <c r="B8" s="178">
        <v>44040</v>
      </c>
      <c r="C8" s="1230">
        <v>27220</v>
      </c>
      <c r="D8" s="1230"/>
      <c r="E8" s="485">
        <v>16820</v>
      </c>
      <c r="F8" s="1229">
        <v>5244</v>
      </c>
      <c r="G8" s="1229"/>
      <c r="H8" s="1229">
        <v>35008</v>
      </c>
      <c r="I8" s="1229"/>
      <c r="J8" s="1229">
        <v>8499</v>
      </c>
      <c r="K8" s="1229"/>
      <c r="L8" s="1041">
        <v>166</v>
      </c>
      <c r="M8" s="1041"/>
      <c r="N8" s="1041">
        <v>367</v>
      </c>
      <c r="O8" s="1041"/>
      <c r="P8" s="10"/>
      <c r="Q8" s="10"/>
    </row>
    <row r="9" spans="1:18" ht="21" customHeight="1">
      <c r="A9" s="719">
        <v>2018</v>
      </c>
      <c r="B9" s="178">
        <v>41789</v>
      </c>
      <c r="C9" s="1231">
        <v>25069</v>
      </c>
      <c r="D9" s="1231"/>
      <c r="E9" s="485">
        <v>16720</v>
      </c>
      <c r="F9" s="1229">
        <v>5300</v>
      </c>
      <c r="G9" s="1229"/>
      <c r="H9" s="1229">
        <v>33121</v>
      </c>
      <c r="I9" s="1229"/>
      <c r="J9" s="1229">
        <v>8061</v>
      </c>
      <c r="K9" s="1229"/>
      <c r="L9" s="1041">
        <v>150</v>
      </c>
      <c r="M9" s="1041"/>
      <c r="N9" s="1041">
        <v>457</v>
      </c>
      <c r="O9" s="1041"/>
      <c r="P9" s="10"/>
      <c r="Q9" s="10"/>
    </row>
    <row r="10" spans="1:18" s="8" customFormat="1" ht="21" customHeight="1">
      <c r="A10" s="719">
        <v>2019</v>
      </c>
      <c r="B10" s="178">
        <v>40373</v>
      </c>
      <c r="C10" s="1231">
        <v>24230</v>
      </c>
      <c r="D10" s="1231"/>
      <c r="E10" s="561">
        <v>16143</v>
      </c>
      <c r="F10" s="1229">
        <v>5325</v>
      </c>
      <c r="G10" s="1229"/>
      <c r="H10" s="1229">
        <v>32440</v>
      </c>
      <c r="I10" s="1229"/>
      <c r="J10" s="1229">
        <v>7383</v>
      </c>
      <c r="K10" s="1229"/>
      <c r="L10" s="1041">
        <v>123</v>
      </c>
      <c r="M10" s="1041"/>
      <c r="N10" s="1041">
        <v>427</v>
      </c>
      <c r="O10" s="1041"/>
      <c r="P10" s="10"/>
      <c r="Q10" s="10"/>
    </row>
    <row r="11" spans="1:18" s="18" customFormat="1" ht="21" customHeight="1">
      <c r="A11" s="842">
        <v>2020</v>
      </c>
      <c r="B11" s="843">
        <v>36997</v>
      </c>
      <c r="C11" s="1231">
        <v>22200</v>
      </c>
      <c r="D11" s="1231"/>
      <c r="E11" s="573">
        <v>14797</v>
      </c>
      <c r="F11" s="1229">
        <v>5202</v>
      </c>
      <c r="G11" s="1229"/>
      <c r="H11" s="1229">
        <v>29700</v>
      </c>
      <c r="I11" s="1229"/>
      <c r="J11" s="1229">
        <v>6792</v>
      </c>
      <c r="K11" s="1229"/>
      <c r="L11" s="1041">
        <v>121</v>
      </c>
      <c r="M11" s="1041"/>
      <c r="N11" s="1041">
        <v>384</v>
      </c>
      <c r="O11" s="1041"/>
      <c r="P11" s="10"/>
      <c r="Q11" s="10"/>
    </row>
    <row r="12" spans="1:18" ht="21" customHeight="1" thickBot="1">
      <c r="A12" s="752">
        <v>2021</v>
      </c>
      <c r="B12" s="840">
        <f>SUM(C12:E12)</f>
        <v>36443</v>
      </c>
      <c r="C12" s="1233">
        <v>21871</v>
      </c>
      <c r="D12" s="1233"/>
      <c r="E12" s="841">
        <v>14572</v>
      </c>
      <c r="F12" s="1234">
        <v>5213</v>
      </c>
      <c r="G12" s="1234"/>
      <c r="H12" s="1234">
        <v>29325</v>
      </c>
      <c r="I12" s="1234"/>
      <c r="J12" s="1234">
        <v>6588</v>
      </c>
      <c r="K12" s="1234"/>
      <c r="L12" s="1235">
        <v>134</v>
      </c>
      <c r="M12" s="1235"/>
      <c r="N12" s="1235">
        <v>396</v>
      </c>
      <c r="O12" s="1235"/>
      <c r="P12" s="10"/>
      <c r="Q12" s="10"/>
      <c r="R12" s="10"/>
    </row>
    <row r="13" spans="1:18" ht="9" customHeight="1">
      <c r="A13" s="1026"/>
      <c r="B13" s="1026"/>
      <c r="C13" s="1026"/>
      <c r="D13" s="1026"/>
      <c r="E13" s="1026"/>
      <c r="F13" s="1026"/>
      <c r="G13" s="1026"/>
      <c r="H13" s="1026"/>
      <c r="I13" s="1026"/>
      <c r="J13" s="1026"/>
      <c r="K13" s="1026"/>
      <c r="L13" s="32"/>
      <c r="M13" s="32"/>
      <c r="N13" s="32"/>
      <c r="O13" s="32"/>
    </row>
    <row r="14" spans="1:18" ht="12.75" customHeight="1">
      <c r="A14" s="1232" t="s">
        <v>332</v>
      </c>
      <c r="B14" s="1232"/>
      <c r="C14" s="1232"/>
      <c r="D14" s="1232"/>
      <c r="E14" s="1232"/>
      <c r="F14" s="1232"/>
      <c r="G14" s="1232"/>
      <c r="H14" s="1232"/>
      <c r="I14" s="1045" t="s">
        <v>333</v>
      </c>
      <c r="J14" s="1045"/>
      <c r="K14" s="1045"/>
      <c r="L14" s="1045"/>
      <c r="M14" s="1045"/>
      <c r="N14" s="1045"/>
      <c r="O14" s="1045"/>
    </row>
    <row r="15" spans="1:18" ht="12" customHeight="1">
      <c r="A15" s="1232"/>
      <c r="B15" s="1232"/>
      <c r="C15" s="1232"/>
      <c r="D15" s="1232"/>
      <c r="E15" s="1232"/>
      <c r="F15" s="1232"/>
      <c r="G15" s="1232"/>
      <c r="H15" s="1232"/>
      <c r="I15" s="41"/>
      <c r="J15" s="41"/>
      <c r="K15" s="41"/>
      <c r="L15" s="41"/>
      <c r="M15" s="32"/>
      <c r="N15" s="32"/>
      <c r="O15" s="362"/>
    </row>
    <row r="16" spans="1:18" ht="21" customHeight="1">
      <c r="A16" s="971" t="s">
        <v>788</v>
      </c>
      <c r="B16" s="971"/>
      <c r="C16" s="971"/>
      <c r="D16" s="971"/>
      <c r="E16" s="971"/>
      <c r="F16" s="971"/>
      <c r="G16" s="971"/>
      <c r="H16" s="971"/>
      <c r="I16" s="971"/>
      <c r="J16" s="971"/>
      <c r="K16" s="971"/>
      <c r="L16" s="971"/>
      <c r="M16" s="971"/>
      <c r="N16" s="971"/>
      <c r="O16" s="971"/>
    </row>
    <row r="17" spans="1:19" ht="18" customHeight="1">
      <c r="A17" s="971" t="s">
        <v>507</v>
      </c>
      <c r="B17" s="971"/>
      <c r="C17" s="971"/>
      <c r="D17" s="971"/>
      <c r="E17" s="971"/>
      <c r="F17" s="971"/>
      <c r="G17" s="971"/>
      <c r="H17" s="971"/>
      <c r="I17" s="971"/>
      <c r="J17" s="971"/>
      <c r="K17" s="971"/>
      <c r="L17" s="971"/>
      <c r="M17" s="971"/>
      <c r="N17" s="971"/>
      <c r="O17" s="971"/>
    </row>
    <row r="18" spans="1:19" ht="14.25" customHeight="1" thickBot="1">
      <c r="A18" s="1183" t="s">
        <v>334</v>
      </c>
      <c r="B18" s="1183"/>
      <c r="C18" s="374"/>
      <c r="D18" s="374"/>
      <c r="E18" s="334"/>
      <c r="F18" s="334"/>
      <c r="G18" s="334"/>
      <c r="H18" s="179"/>
      <c r="I18" s="179"/>
      <c r="J18" s="179"/>
      <c r="K18" s="32"/>
      <c r="L18" s="32"/>
      <c r="M18" s="1001" t="s">
        <v>335</v>
      </c>
      <c r="N18" s="1001"/>
      <c r="O18" s="1001"/>
    </row>
    <row r="19" spans="1:19" ht="13.5" customHeight="1">
      <c r="A19" s="991" t="s">
        <v>241</v>
      </c>
      <c r="B19" s="976" t="s">
        <v>30</v>
      </c>
      <c r="C19" s="980"/>
      <c r="D19" s="980"/>
      <c r="E19" s="980"/>
      <c r="F19" s="980"/>
      <c r="G19" s="991"/>
      <c r="H19" s="1246" t="s">
        <v>596</v>
      </c>
      <c r="I19" s="1247"/>
      <c r="J19" s="1247"/>
      <c r="K19" s="1247"/>
      <c r="L19" s="1247"/>
      <c r="M19" s="1247"/>
      <c r="N19" s="1247"/>
      <c r="O19" s="1247"/>
    </row>
    <row r="20" spans="1:19" ht="13.5" customHeight="1">
      <c r="A20" s="992"/>
      <c r="B20" s="1053" t="s">
        <v>28</v>
      </c>
      <c r="C20" s="1002"/>
      <c r="D20" s="1002"/>
      <c r="E20" s="1002"/>
      <c r="F20" s="1002"/>
      <c r="G20" s="1003"/>
      <c r="H20" s="1248" t="s">
        <v>597</v>
      </c>
      <c r="I20" s="1249"/>
      <c r="J20" s="1249"/>
      <c r="K20" s="1249"/>
      <c r="L20" s="1249"/>
      <c r="M20" s="1249"/>
      <c r="N20" s="1223"/>
      <c r="O20" s="1223"/>
    </row>
    <row r="21" spans="1:19" ht="13.5" customHeight="1">
      <c r="A21" s="992" t="s">
        <v>684</v>
      </c>
      <c r="B21" s="1260" t="s">
        <v>336</v>
      </c>
      <c r="C21" s="1241"/>
      <c r="D21" s="1241"/>
      <c r="E21" s="1241"/>
      <c r="F21" s="1240" t="s">
        <v>337</v>
      </c>
      <c r="G21" s="1261"/>
      <c r="H21" s="1260" t="s">
        <v>720</v>
      </c>
      <c r="I21" s="1261"/>
      <c r="J21" s="1260" t="s">
        <v>721</v>
      </c>
      <c r="K21" s="1261"/>
      <c r="L21" s="1236" t="s">
        <v>928</v>
      </c>
      <c r="M21" s="1237"/>
      <c r="N21" s="1240" t="s">
        <v>722</v>
      </c>
      <c r="O21" s="1241"/>
    </row>
    <row r="22" spans="1:19" ht="13.5" customHeight="1">
      <c r="A22" s="992"/>
      <c r="B22" s="963"/>
      <c r="C22" s="1243"/>
      <c r="D22" s="1243"/>
      <c r="E22" s="1243"/>
      <c r="F22" s="1242"/>
      <c r="G22" s="947"/>
      <c r="H22" s="963"/>
      <c r="I22" s="947"/>
      <c r="J22" s="963" t="s">
        <v>723</v>
      </c>
      <c r="K22" s="947"/>
      <c r="L22" s="1210"/>
      <c r="M22" s="1166"/>
      <c r="N22" s="1242"/>
      <c r="O22" s="1243"/>
    </row>
    <row r="23" spans="1:19" ht="13.5" customHeight="1">
      <c r="A23" s="992"/>
      <c r="B23" s="963"/>
      <c r="C23" s="1243"/>
      <c r="D23" s="1243"/>
      <c r="E23" s="1243"/>
      <c r="F23" s="1242"/>
      <c r="G23" s="947"/>
      <c r="H23" s="1262"/>
      <c r="I23" s="1263"/>
      <c r="J23" s="1250" t="s">
        <v>724</v>
      </c>
      <c r="K23" s="954"/>
      <c r="L23" s="1238"/>
      <c r="M23" s="1239"/>
      <c r="N23" s="1244"/>
      <c r="O23" s="1245"/>
    </row>
    <row r="24" spans="1:19" ht="27.75" customHeight="1">
      <c r="A24" s="1025"/>
      <c r="B24" s="1255" t="s">
        <v>725</v>
      </c>
      <c r="C24" s="1207"/>
      <c r="D24" s="1207"/>
      <c r="E24" s="1256"/>
      <c r="F24" s="1207" t="s">
        <v>338</v>
      </c>
      <c r="G24" s="1257"/>
      <c r="H24" s="464" t="s">
        <v>726</v>
      </c>
      <c r="I24" s="465" t="s">
        <v>337</v>
      </c>
      <c r="J24" s="464" t="s">
        <v>727</v>
      </c>
      <c r="K24" s="465" t="s">
        <v>337</v>
      </c>
      <c r="L24" s="464" t="s">
        <v>726</v>
      </c>
      <c r="M24" s="465" t="s">
        <v>337</v>
      </c>
      <c r="N24" s="466" t="s">
        <v>336</v>
      </c>
      <c r="O24" s="467" t="s">
        <v>337</v>
      </c>
    </row>
    <row r="25" spans="1:19" ht="16.5" customHeight="1">
      <c r="A25" s="402">
        <v>2017</v>
      </c>
      <c r="B25" s="1258">
        <v>5931</v>
      </c>
      <c r="C25" s="1259"/>
      <c r="D25" s="1259"/>
      <c r="E25" s="1259"/>
      <c r="F25" s="1259">
        <v>20827975</v>
      </c>
      <c r="G25" s="1259"/>
      <c r="H25" s="532">
        <v>1869</v>
      </c>
      <c r="I25" s="532">
        <v>4411380</v>
      </c>
      <c r="J25" s="532">
        <v>251</v>
      </c>
      <c r="K25" s="532">
        <v>2074262</v>
      </c>
      <c r="L25" s="534">
        <v>1878</v>
      </c>
      <c r="M25" s="532">
        <v>7656475</v>
      </c>
      <c r="N25" s="468">
        <v>581</v>
      </c>
      <c r="O25" s="532">
        <v>2787198</v>
      </c>
      <c r="P25" s="10"/>
      <c r="Q25" s="10"/>
      <c r="S25" s="10"/>
    </row>
    <row r="26" spans="1:19" ht="16.5" customHeight="1">
      <c r="A26" s="402">
        <v>2018</v>
      </c>
      <c r="B26" s="1264">
        <v>5762</v>
      </c>
      <c r="C26" s="1265"/>
      <c r="D26" s="1265"/>
      <c r="E26" s="1265"/>
      <c r="F26" s="1265">
        <v>21487057</v>
      </c>
      <c r="G26" s="1265"/>
      <c r="H26" s="612">
        <v>1808</v>
      </c>
      <c r="I26" s="612">
        <v>4316728</v>
      </c>
      <c r="J26" s="612">
        <v>254</v>
      </c>
      <c r="K26" s="612">
        <v>2423907</v>
      </c>
      <c r="L26" s="612">
        <v>1921</v>
      </c>
      <c r="M26" s="612">
        <v>8305489</v>
      </c>
      <c r="N26" s="612">
        <v>602</v>
      </c>
      <c r="O26" s="612">
        <v>2941791</v>
      </c>
      <c r="P26" s="10"/>
      <c r="Q26" s="10"/>
      <c r="S26" s="10"/>
    </row>
    <row r="27" spans="1:19" s="8" customFormat="1" ht="16.5" customHeight="1">
      <c r="A27" s="512">
        <v>2019</v>
      </c>
      <c r="B27" s="1266">
        <v>6093</v>
      </c>
      <c r="C27" s="1266"/>
      <c r="D27" s="1266"/>
      <c r="E27" s="1266"/>
      <c r="F27" s="1266">
        <v>22850971</v>
      </c>
      <c r="G27" s="1266"/>
      <c r="H27" s="533">
        <v>1736</v>
      </c>
      <c r="I27" s="533">
        <v>4223976</v>
      </c>
      <c r="J27" s="533">
        <v>322</v>
      </c>
      <c r="K27" s="533">
        <v>2763620</v>
      </c>
      <c r="L27" s="533">
        <v>2099</v>
      </c>
      <c r="M27" s="533">
        <v>8850454</v>
      </c>
      <c r="N27" s="533">
        <v>645</v>
      </c>
      <c r="O27" s="533">
        <v>3255884</v>
      </c>
      <c r="P27" s="10"/>
      <c r="Q27" s="10"/>
      <c r="S27" s="10"/>
    </row>
    <row r="28" spans="1:19" s="8" customFormat="1" ht="16.5" customHeight="1">
      <c r="A28" s="512">
        <v>2020</v>
      </c>
      <c r="B28" s="1266">
        <v>6451</v>
      </c>
      <c r="C28" s="1266"/>
      <c r="D28" s="1266"/>
      <c r="E28" s="1266"/>
      <c r="F28" s="1266">
        <v>25116962</v>
      </c>
      <c r="G28" s="1266"/>
      <c r="H28" s="533">
        <v>1694</v>
      </c>
      <c r="I28" s="533">
        <v>4131865</v>
      </c>
      <c r="J28" s="533">
        <v>426</v>
      </c>
      <c r="K28" s="533">
        <v>3673442</v>
      </c>
      <c r="L28" s="533">
        <v>2301</v>
      </c>
      <c r="M28" s="533">
        <v>9744674</v>
      </c>
      <c r="N28" s="533">
        <v>694</v>
      </c>
      <c r="O28" s="533">
        <v>3629375</v>
      </c>
      <c r="P28" s="10"/>
      <c r="Q28" s="10"/>
      <c r="S28" s="10"/>
    </row>
    <row r="29" spans="1:19" ht="16.5" customHeight="1" thickBot="1">
      <c r="A29" s="784">
        <v>2021</v>
      </c>
      <c r="B29" s="1251">
        <v>6872</v>
      </c>
      <c r="C29" s="1252"/>
      <c r="D29" s="1252"/>
      <c r="E29" s="1252"/>
      <c r="F29" s="1252">
        <v>27821750</v>
      </c>
      <c r="G29" s="1252"/>
      <c r="H29" s="785">
        <v>1640</v>
      </c>
      <c r="I29" s="785">
        <v>4003002</v>
      </c>
      <c r="J29" s="785">
        <v>542</v>
      </c>
      <c r="K29" s="785">
        <v>4793591</v>
      </c>
      <c r="L29" s="785">
        <v>2535</v>
      </c>
      <c r="M29" s="785">
        <v>10781542</v>
      </c>
      <c r="N29" s="785">
        <v>740</v>
      </c>
      <c r="O29" s="785">
        <v>3926997</v>
      </c>
      <c r="P29" s="10"/>
      <c r="Q29" s="10"/>
      <c r="R29" s="10"/>
      <c r="S29" s="10"/>
    </row>
    <row r="30" spans="1:19" ht="8.25" customHeight="1" thickBot="1">
      <c r="A30" s="322"/>
      <c r="B30" s="1253"/>
      <c r="C30" s="1253"/>
      <c r="D30" s="1253"/>
      <c r="E30" s="1253"/>
      <c r="F30" s="1253"/>
      <c r="G30" s="1253"/>
      <c r="H30" s="1253"/>
      <c r="I30" s="1253"/>
      <c r="J30" s="1253"/>
      <c r="K30" s="1254"/>
      <c r="L30" s="1254"/>
      <c r="M30" s="1254"/>
      <c r="N30" s="1254"/>
      <c r="O30" s="1254"/>
    </row>
    <row r="31" spans="1:19" ht="13.5" customHeight="1">
      <c r="A31" s="991" t="s">
        <v>241</v>
      </c>
      <c r="B31" s="1276" t="s">
        <v>728</v>
      </c>
      <c r="C31" s="1277"/>
      <c r="D31" s="1277"/>
      <c r="E31" s="1277"/>
      <c r="F31" s="1277"/>
      <c r="G31" s="1277"/>
      <c r="H31" s="1277"/>
      <c r="I31" s="1278"/>
      <c r="J31" s="944" t="s">
        <v>729</v>
      </c>
      <c r="K31" s="945"/>
      <c r="L31" s="945"/>
      <c r="M31" s="945"/>
      <c r="N31" s="945"/>
      <c r="O31" s="945"/>
    </row>
    <row r="32" spans="1:19" ht="13.5" customHeight="1">
      <c r="A32" s="992"/>
      <c r="B32" s="1279" t="s">
        <v>721</v>
      </c>
      <c r="C32" s="1280"/>
      <c r="D32" s="1280"/>
      <c r="E32" s="1281"/>
      <c r="F32" s="1267" t="s">
        <v>339</v>
      </c>
      <c r="G32" s="1268"/>
      <c r="H32" s="1267" t="s">
        <v>340</v>
      </c>
      <c r="I32" s="1269"/>
      <c r="J32" s="1267" t="s">
        <v>341</v>
      </c>
      <c r="K32" s="1268"/>
      <c r="L32" s="1267" t="s">
        <v>342</v>
      </c>
      <c r="M32" s="1268"/>
      <c r="N32" s="1267" t="s">
        <v>343</v>
      </c>
      <c r="O32" s="1269"/>
    </row>
    <row r="33" spans="1:19" ht="24.75" customHeight="1">
      <c r="A33" s="992" t="s">
        <v>170</v>
      </c>
      <c r="B33" s="1279" t="s">
        <v>730</v>
      </c>
      <c r="C33" s="1280"/>
      <c r="D33" s="1280"/>
      <c r="E33" s="1281"/>
      <c r="F33" s="1250" t="s">
        <v>344</v>
      </c>
      <c r="G33" s="954"/>
      <c r="H33" s="1250" t="s">
        <v>345</v>
      </c>
      <c r="I33" s="1275"/>
      <c r="J33" s="1250" t="s">
        <v>346</v>
      </c>
      <c r="K33" s="954"/>
      <c r="L33" s="1250" t="s">
        <v>347</v>
      </c>
      <c r="M33" s="954"/>
      <c r="N33" s="1250" t="s">
        <v>130</v>
      </c>
      <c r="O33" s="1275"/>
      <c r="P33" s="844"/>
      <c r="Q33" s="844"/>
      <c r="S33" s="844"/>
    </row>
    <row r="34" spans="1:19" ht="26.25" customHeight="1">
      <c r="A34" s="1003"/>
      <c r="B34" s="1282" t="s">
        <v>336</v>
      </c>
      <c r="C34" s="1283"/>
      <c r="D34" s="1282" t="s">
        <v>337</v>
      </c>
      <c r="E34" s="1283"/>
      <c r="F34" s="464" t="s">
        <v>336</v>
      </c>
      <c r="G34" s="465" t="s">
        <v>337</v>
      </c>
      <c r="H34" s="464" t="s">
        <v>726</v>
      </c>
      <c r="I34" s="465" t="s">
        <v>337</v>
      </c>
      <c r="J34" s="464" t="s">
        <v>336</v>
      </c>
      <c r="K34" s="464" t="s">
        <v>731</v>
      </c>
      <c r="L34" s="464" t="s">
        <v>726</v>
      </c>
      <c r="M34" s="464" t="s">
        <v>337</v>
      </c>
      <c r="N34" s="464" t="s">
        <v>336</v>
      </c>
      <c r="O34" s="465" t="s">
        <v>337</v>
      </c>
    </row>
    <row r="35" spans="1:19" ht="16.5" customHeight="1">
      <c r="A35" s="512">
        <v>2017</v>
      </c>
      <c r="B35" s="1271">
        <v>38</v>
      </c>
      <c r="C35" s="1272"/>
      <c r="D35" s="1272">
        <v>72399</v>
      </c>
      <c r="E35" s="1272"/>
      <c r="F35" s="469">
        <v>66</v>
      </c>
      <c r="G35" s="469">
        <v>357415</v>
      </c>
      <c r="H35" s="469">
        <v>721</v>
      </c>
      <c r="I35" s="469">
        <v>1796509</v>
      </c>
      <c r="J35" s="469">
        <v>4</v>
      </c>
      <c r="K35" s="469">
        <v>53975</v>
      </c>
      <c r="L35" s="469">
        <v>500</v>
      </c>
      <c r="M35" s="469">
        <v>1580308</v>
      </c>
      <c r="N35" s="469">
        <v>23</v>
      </c>
      <c r="O35" s="469">
        <v>38053</v>
      </c>
    </row>
    <row r="36" spans="1:19" s="8" customFormat="1" ht="16.5" customHeight="1">
      <c r="A36" s="512">
        <v>2018</v>
      </c>
      <c r="B36" s="1271">
        <v>48</v>
      </c>
      <c r="C36" s="1272"/>
      <c r="D36" s="1272">
        <v>105089</v>
      </c>
      <c r="E36" s="1272"/>
      <c r="F36" s="469">
        <v>73</v>
      </c>
      <c r="G36" s="469">
        <v>371186</v>
      </c>
      <c r="H36" s="469">
        <v>777</v>
      </c>
      <c r="I36" s="469">
        <v>1946471</v>
      </c>
      <c r="J36" s="469">
        <v>4</v>
      </c>
      <c r="K36" s="469">
        <v>56937</v>
      </c>
      <c r="L36" s="469">
        <v>249</v>
      </c>
      <c r="M36" s="469">
        <v>981368</v>
      </c>
      <c r="N36" s="469">
        <v>26</v>
      </c>
      <c r="O36" s="469">
        <v>38091</v>
      </c>
    </row>
    <row r="37" spans="1:19" ht="16.5" customHeight="1">
      <c r="A37" s="512">
        <v>2019</v>
      </c>
      <c r="B37" s="1271">
        <v>54</v>
      </c>
      <c r="C37" s="1272"/>
      <c r="D37" s="1272">
        <v>109260</v>
      </c>
      <c r="E37" s="1272"/>
      <c r="F37" s="469">
        <v>72</v>
      </c>
      <c r="G37" s="469">
        <v>347967</v>
      </c>
      <c r="H37" s="469">
        <v>823</v>
      </c>
      <c r="I37" s="469">
        <v>2109213</v>
      </c>
      <c r="J37" s="469">
        <v>3</v>
      </c>
      <c r="K37" s="469">
        <v>40636</v>
      </c>
      <c r="L37" s="469">
        <v>316</v>
      </c>
      <c r="M37" s="469">
        <v>1083591</v>
      </c>
      <c r="N37" s="469">
        <v>23</v>
      </c>
      <c r="O37" s="469">
        <v>66372</v>
      </c>
    </row>
    <row r="38" spans="1:19" ht="16.5" customHeight="1">
      <c r="A38" s="512">
        <v>2020</v>
      </c>
      <c r="B38" s="1271">
        <v>66</v>
      </c>
      <c r="C38" s="1272"/>
      <c r="D38" s="1272">
        <v>136008</v>
      </c>
      <c r="E38" s="1272"/>
      <c r="F38" s="469">
        <v>74</v>
      </c>
      <c r="G38" s="469">
        <v>386148</v>
      </c>
      <c r="H38" s="469">
        <v>877</v>
      </c>
      <c r="I38" s="469">
        <v>2257844</v>
      </c>
      <c r="J38" s="469">
        <v>4</v>
      </c>
      <c r="K38" s="469">
        <v>41261</v>
      </c>
      <c r="L38" s="469">
        <v>293</v>
      </c>
      <c r="M38" s="469">
        <v>1058545</v>
      </c>
      <c r="N38" s="469">
        <v>22</v>
      </c>
      <c r="O38" s="469">
        <v>57800</v>
      </c>
      <c r="P38" s="18"/>
    </row>
    <row r="39" spans="1:19" ht="16.5" customHeight="1" thickBot="1">
      <c r="A39" s="786">
        <v>2021</v>
      </c>
      <c r="B39" s="1273">
        <v>80</v>
      </c>
      <c r="C39" s="1274"/>
      <c r="D39" s="1274">
        <v>167274</v>
      </c>
      <c r="E39" s="1274"/>
      <c r="F39" s="787">
        <v>67</v>
      </c>
      <c r="G39" s="787">
        <v>310346</v>
      </c>
      <c r="H39" s="787">
        <v>919</v>
      </c>
      <c r="I39" s="787">
        <v>2448101</v>
      </c>
      <c r="J39" s="787">
        <v>3</v>
      </c>
      <c r="K39" s="787">
        <v>47180</v>
      </c>
      <c r="L39" s="787">
        <v>314</v>
      </c>
      <c r="M39" s="787">
        <v>1263665</v>
      </c>
      <c r="N39" s="787">
        <v>32</v>
      </c>
      <c r="O39" s="787">
        <v>80053</v>
      </c>
    </row>
    <row r="40" spans="1:19" ht="9" customHeight="1">
      <c r="A40" s="1270"/>
      <c r="B40" s="1270"/>
      <c r="C40" s="1270"/>
      <c r="D40" s="1270"/>
      <c r="E40" s="1270"/>
      <c r="F40" s="1270"/>
      <c r="G40" s="1270"/>
      <c r="H40" s="1270"/>
      <c r="I40" s="1270"/>
      <c r="J40" s="1270"/>
      <c r="K40" s="1270"/>
      <c r="L40" s="1270"/>
      <c r="M40" s="1270"/>
      <c r="N40" s="1270"/>
      <c r="O40" s="1270"/>
    </row>
    <row r="41" spans="1:19" ht="13.5" customHeight="1">
      <c r="A41" s="1055" t="s">
        <v>348</v>
      </c>
      <c r="B41" s="1055"/>
      <c r="C41" s="1055"/>
      <c r="D41" s="1055"/>
      <c r="E41" s="1055"/>
      <c r="F41" s="1055"/>
      <c r="G41" s="1055"/>
      <c r="H41" s="1055"/>
      <c r="I41" s="1062" t="s">
        <v>333</v>
      </c>
      <c r="J41" s="1062"/>
      <c r="K41" s="1062"/>
      <c r="L41" s="1062"/>
      <c r="M41" s="1062"/>
      <c r="N41" s="1062"/>
      <c r="O41" s="1062"/>
    </row>
    <row r="42" spans="1:19" ht="13.5" customHeight="1">
      <c r="A42" s="1055"/>
      <c r="B42" s="1055"/>
      <c r="C42" s="1055"/>
      <c r="D42" s="1055"/>
      <c r="E42" s="1055"/>
      <c r="F42" s="1055"/>
      <c r="G42" s="1055"/>
      <c r="H42" s="1055"/>
      <c r="I42" s="1045"/>
      <c r="J42" s="1045"/>
      <c r="K42" s="1045"/>
      <c r="L42" s="1045"/>
      <c r="M42" s="1045"/>
      <c r="N42" s="1045"/>
      <c r="O42" s="1045"/>
      <c r="Q42" s="2"/>
    </row>
  </sheetData>
  <mergeCells count="121">
    <mergeCell ref="A33:A34"/>
    <mergeCell ref="B33:E33"/>
    <mergeCell ref="B34:C34"/>
    <mergeCell ref="D34:E34"/>
    <mergeCell ref="B35:C35"/>
    <mergeCell ref="D35:E35"/>
    <mergeCell ref="B36:C36"/>
    <mergeCell ref="D36:E36"/>
    <mergeCell ref="J32:K32"/>
    <mergeCell ref="H32:I32"/>
    <mergeCell ref="L32:M32"/>
    <mergeCell ref="N32:O32"/>
    <mergeCell ref="A40:I40"/>
    <mergeCell ref="J40:O40"/>
    <mergeCell ref="A41:H41"/>
    <mergeCell ref="I41:O41"/>
    <mergeCell ref="A42:H42"/>
    <mergeCell ref="I42:O42"/>
    <mergeCell ref="B37:C37"/>
    <mergeCell ref="D37:E37"/>
    <mergeCell ref="B38:C38"/>
    <mergeCell ref="D38:E38"/>
    <mergeCell ref="B39:C39"/>
    <mergeCell ref="D39:E39"/>
    <mergeCell ref="F33:G33"/>
    <mergeCell ref="H33:I33"/>
    <mergeCell ref="J33:K33"/>
    <mergeCell ref="L33:M33"/>
    <mergeCell ref="N33:O33"/>
    <mergeCell ref="A31:A32"/>
    <mergeCell ref="B31:I31"/>
    <mergeCell ref="J31:O31"/>
    <mergeCell ref="B32:E32"/>
    <mergeCell ref="F32:G32"/>
    <mergeCell ref="B29:E29"/>
    <mergeCell ref="F29:G29"/>
    <mergeCell ref="B30:J30"/>
    <mergeCell ref="K30:O30"/>
    <mergeCell ref="B24:E24"/>
    <mergeCell ref="F24:G24"/>
    <mergeCell ref="B25:E25"/>
    <mergeCell ref="F25:G25"/>
    <mergeCell ref="B21:E23"/>
    <mergeCell ref="F21:G23"/>
    <mergeCell ref="H21:I23"/>
    <mergeCell ref="J21:K21"/>
    <mergeCell ref="B26:E26"/>
    <mergeCell ref="F26:G26"/>
    <mergeCell ref="B27:E27"/>
    <mergeCell ref="F27:G27"/>
    <mergeCell ref="B28:E28"/>
    <mergeCell ref="F28:G28"/>
    <mergeCell ref="A21:A24"/>
    <mergeCell ref="L21:M23"/>
    <mergeCell ref="N21:O23"/>
    <mergeCell ref="J22:K22"/>
    <mergeCell ref="A16:O16"/>
    <mergeCell ref="A17:O17"/>
    <mergeCell ref="A18:B18"/>
    <mergeCell ref="M18:O18"/>
    <mergeCell ref="A19:A20"/>
    <mergeCell ref="B19:G19"/>
    <mergeCell ref="H19:O19"/>
    <mergeCell ref="B20:G20"/>
    <mergeCell ref="H20:O20"/>
    <mergeCell ref="J23:K23"/>
    <mergeCell ref="A13:H13"/>
    <mergeCell ref="I13:K13"/>
    <mergeCell ref="A14:H14"/>
    <mergeCell ref="I14:O14"/>
    <mergeCell ref="A15:H15"/>
    <mergeCell ref="C12:D12"/>
    <mergeCell ref="F12:G12"/>
    <mergeCell ref="H12:I12"/>
    <mergeCell ref="J12:K12"/>
    <mergeCell ref="L12:M12"/>
    <mergeCell ref="N12:O12"/>
    <mergeCell ref="N9:O9"/>
    <mergeCell ref="C11:D11"/>
    <mergeCell ref="F11:G11"/>
    <mergeCell ref="H11:I11"/>
    <mergeCell ref="J11:K11"/>
    <mergeCell ref="L11:M11"/>
    <mergeCell ref="N11:O11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N10:O10"/>
    <mergeCell ref="F8:G8"/>
    <mergeCell ref="H8:I8"/>
    <mergeCell ref="J8:K8"/>
    <mergeCell ref="L8:M8"/>
    <mergeCell ref="N8:O8"/>
    <mergeCell ref="C8:D8"/>
    <mergeCell ref="J6:K7"/>
    <mergeCell ref="L6:M7"/>
    <mergeCell ref="N6:O7"/>
    <mergeCell ref="F7:G7"/>
    <mergeCell ref="H7:I7"/>
    <mergeCell ref="A6:A7"/>
    <mergeCell ref="B6:B7"/>
    <mergeCell ref="C6:D7"/>
    <mergeCell ref="E6:E7"/>
    <mergeCell ref="F6:G6"/>
    <mergeCell ref="H6:I6"/>
    <mergeCell ref="A1:O1"/>
    <mergeCell ref="A2:O2"/>
    <mergeCell ref="A4:B4"/>
    <mergeCell ref="E4:J4"/>
    <mergeCell ref="B5:E5"/>
    <mergeCell ref="F5:I5"/>
    <mergeCell ref="J5:K5"/>
    <mergeCell ref="L5:M5"/>
    <mergeCell ref="N5:O5"/>
  </mergeCells>
  <phoneticPr fontId="3" type="noConversion"/>
  <pageMargins left="0.75" right="0.5699999999999999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32"/>
  <sheetViews>
    <sheetView topLeftCell="A13" workbookViewId="0">
      <selection activeCell="Y38" sqref="Y38"/>
    </sheetView>
  </sheetViews>
  <sheetFormatPr defaultRowHeight="13.5"/>
  <cols>
    <col min="1" max="1" width="5" customWidth="1"/>
    <col min="2" max="2" width="4.109375" customWidth="1"/>
    <col min="3" max="3" width="4.6640625" customWidth="1"/>
    <col min="4" max="4" width="3.77734375" customWidth="1"/>
    <col min="5" max="5" width="4.77734375" customWidth="1"/>
    <col min="6" max="6" width="5.6640625" customWidth="1"/>
    <col min="7" max="7" width="6.6640625" customWidth="1"/>
    <col min="8" max="8" width="5.6640625" customWidth="1"/>
    <col min="9" max="11" width="3.6640625" customWidth="1"/>
    <col min="12" max="12" width="3.21875" customWidth="1"/>
    <col min="13" max="13" width="5.21875" customWidth="1"/>
    <col min="14" max="14" width="4.88671875" customWidth="1"/>
    <col min="15" max="15" width="6.44140625" customWidth="1"/>
    <col min="16" max="17" width="4.6640625" customWidth="1"/>
    <col min="18" max="18" width="4.33203125" customWidth="1"/>
    <col min="19" max="19" width="4" customWidth="1"/>
  </cols>
  <sheetData>
    <row r="1" spans="1:21" ht="22.5">
      <c r="A1" s="971" t="s">
        <v>789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/>
      <c r="P1" s="971"/>
      <c r="Q1" s="971"/>
      <c r="R1" s="971"/>
      <c r="S1" s="971"/>
    </row>
    <row r="2" spans="1:21" ht="22.5">
      <c r="A2" s="971" t="s">
        <v>353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</row>
    <row r="3" spans="1:21" ht="18.75">
      <c r="A3" s="1"/>
    </row>
    <row r="4" spans="1:21" ht="14.25" customHeight="1" thickBot="1">
      <c r="A4" s="974" t="s">
        <v>84</v>
      </c>
      <c r="B4" s="974"/>
      <c r="C4" s="974"/>
      <c r="D4" s="974"/>
      <c r="E4" s="974"/>
      <c r="F4" s="974"/>
      <c r="G4" s="974"/>
      <c r="H4" s="974"/>
      <c r="I4" s="974"/>
      <c r="J4" s="30"/>
      <c r="K4" s="30"/>
      <c r="L4" s="30"/>
      <c r="M4" s="30"/>
      <c r="N4" s="30"/>
      <c r="O4" s="1284" t="s">
        <v>523</v>
      </c>
      <c r="P4" s="1284"/>
      <c r="Q4" s="1284"/>
      <c r="R4" s="1284"/>
      <c r="S4" s="1284"/>
    </row>
    <row r="5" spans="1:21" ht="13.5" customHeight="1">
      <c r="A5" s="1213" t="s">
        <v>354</v>
      </c>
      <c r="B5" s="1159" t="s">
        <v>355</v>
      </c>
      <c r="C5" s="1160"/>
      <c r="D5" s="1213"/>
      <c r="E5" s="1214" t="s">
        <v>947</v>
      </c>
      <c r="F5" s="1006"/>
      <c r="G5" s="1006"/>
      <c r="H5" s="1006"/>
      <c r="I5" s="1006"/>
      <c r="J5" s="1006"/>
      <c r="K5" s="1006"/>
      <c r="L5" s="1006"/>
      <c r="M5" s="1006"/>
      <c r="N5" s="1006"/>
      <c r="O5" s="1006"/>
      <c r="P5" s="1006"/>
      <c r="Q5" s="1006"/>
      <c r="R5" s="1006"/>
      <c r="S5" s="1006"/>
    </row>
    <row r="6" spans="1:21" ht="13.5" customHeight="1">
      <c r="A6" s="1215"/>
      <c r="B6" s="1214"/>
      <c r="C6" s="1006"/>
      <c r="D6" s="1215"/>
      <c r="E6" s="1214" t="s">
        <v>356</v>
      </c>
      <c r="F6" s="1006"/>
      <c r="G6" s="1006"/>
      <c r="H6" s="1006"/>
      <c r="I6" s="1006"/>
      <c r="J6" s="1006"/>
      <c r="K6" s="1006"/>
      <c r="L6" s="1006"/>
      <c r="M6" s="1006"/>
      <c r="N6" s="1006"/>
      <c r="O6" s="1006"/>
      <c r="P6" s="1006"/>
      <c r="Q6" s="1006"/>
      <c r="R6" s="1006"/>
      <c r="S6" s="1006"/>
    </row>
    <row r="7" spans="1:21" ht="33.75" customHeight="1">
      <c r="A7" s="995" t="s">
        <v>27</v>
      </c>
      <c r="B7" s="989" t="s">
        <v>598</v>
      </c>
      <c r="C7" s="180" t="s">
        <v>557</v>
      </c>
      <c r="D7" s="181" t="s">
        <v>558</v>
      </c>
      <c r="E7" s="475" t="s">
        <v>30</v>
      </c>
      <c r="F7" s="475" t="s">
        <v>599</v>
      </c>
      <c r="G7" s="475" t="s">
        <v>600</v>
      </c>
      <c r="H7" s="1188" t="s">
        <v>601</v>
      </c>
      <c r="I7" s="1286"/>
      <c r="J7" s="1287" t="s">
        <v>602</v>
      </c>
      <c r="K7" s="1288"/>
      <c r="L7" s="1218" t="s">
        <v>603</v>
      </c>
      <c r="M7" s="1288"/>
      <c r="N7" s="476" t="s">
        <v>741</v>
      </c>
      <c r="O7" s="1188" t="s">
        <v>739</v>
      </c>
      <c r="P7" s="1289"/>
      <c r="Q7" s="1324" t="s">
        <v>742</v>
      </c>
      <c r="R7" s="1324"/>
      <c r="S7" s="1324"/>
    </row>
    <row r="8" spans="1:21" ht="54.75" customHeight="1">
      <c r="A8" s="1033"/>
      <c r="B8" s="1285"/>
      <c r="C8" s="470" t="s">
        <v>559</v>
      </c>
      <c r="D8" s="470" t="s">
        <v>560</v>
      </c>
      <c r="E8" s="470" t="s">
        <v>28</v>
      </c>
      <c r="F8" s="182" t="s">
        <v>604</v>
      </c>
      <c r="G8" s="62" t="s">
        <v>605</v>
      </c>
      <c r="H8" s="1290" t="s">
        <v>606</v>
      </c>
      <c r="I8" s="1291"/>
      <c r="J8" s="1292" t="s">
        <v>357</v>
      </c>
      <c r="K8" s="1293"/>
      <c r="L8" s="1294" t="s">
        <v>607</v>
      </c>
      <c r="M8" s="1295"/>
      <c r="N8" s="177" t="s">
        <v>608</v>
      </c>
      <c r="O8" s="1290" t="s">
        <v>738</v>
      </c>
      <c r="P8" s="1296"/>
      <c r="Q8" s="1325" t="s">
        <v>743</v>
      </c>
      <c r="R8" s="1325"/>
      <c r="S8" s="1325"/>
    </row>
    <row r="9" spans="1:21">
      <c r="A9" s="478"/>
      <c r="B9" s="475"/>
      <c r="C9" s="476"/>
      <c r="D9" s="476"/>
      <c r="E9" s="476"/>
      <c r="F9" s="476"/>
      <c r="G9" s="476"/>
      <c r="H9" s="472"/>
      <c r="I9" s="481"/>
      <c r="J9" s="476"/>
      <c r="K9" s="476"/>
      <c r="L9" s="472"/>
      <c r="M9" s="472"/>
      <c r="N9" s="476"/>
      <c r="O9" s="472"/>
      <c r="P9" s="481"/>
    </row>
    <row r="10" spans="1:21" ht="24.75" customHeight="1">
      <c r="A10" s="188">
        <v>2017</v>
      </c>
      <c r="B10" s="539">
        <v>867</v>
      </c>
      <c r="C10" s="1329" t="s">
        <v>157</v>
      </c>
      <c r="D10" s="1329"/>
      <c r="E10" s="535">
        <v>524</v>
      </c>
      <c r="F10" s="535" t="s">
        <v>33</v>
      </c>
      <c r="G10" s="535">
        <v>117</v>
      </c>
      <c r="H10" s="1297">
        <v>24</v>
      </c>
      <c r="I10" s="1297"/>
      <c r="J10" s="1297" t="s">
        <v>33</v>
      </c>
      <c r="K10" s="1297"/>
      <c r="L10" s="1297" t="s">
        <v>33</v>
      </c>
      <c r="M10" s="1297"/>
      <c r="N10" s="535">
        <v>3</v>
      </c>
      <c r="O10" s="1297" t="s">
        <v>33</v>
      </c>
      <c r="P10" s="1297"/>
      <c r="Q10" s="1007">
        <v>380</v>
      </c>
      <c r="R10" s="1007"/>
      <c r="S10" s="1007"/>
    </row>
    <row r="11" spans="1:21" ht="24.75" customHeight="1">
      <c r="A11" s="188">
        <v>2018</v>
      </c>
      <c r="B11" s="539">
        <v>799</v>
      </c>
      <c r="C11" s="715">
        <v>574</v>
      </c>
      <c r="D11" s="715">
        <v>225</v>
      </c>
      <c r="E11" s="535">
        <v>478</v>
      </c>
      <c r="F11" s="535" t="s">
        <v>33</v>
      </c>
      <c r="G11" s="535">
        <v>113</v>
      </c>
      <c r="H11" s="1297">
        <v>22</v>
      </c>
      <c r="I11" s="1297"/>
      <c r="J11" s="1297" t="s">
        <v>33</v>
      </c>
      <c r="K11" s="1297"/>
      <c r="L11" s="1297" t="s">
        <v>33</v>
      </c>
      <c r="M11" s="1297"/>
      <c r="N11" s="535">
        <v>2</v>
      </c>
      <c r="O11" s="1297" t="s">
        <v>33</v>
      </c>
      <c r="P11" s="1297"/>
      <c r="Q11" s="1326">
        <v>341</v>
      </c>
      <c r="R11" s="1326"/>
      <c r="S11" s="1326"/>
    </row>
    <row r="12" spans="1:21" ht="24.75" customHeight="1">
      <c r="A12" s="188">
        <v>2019</v>
      </c>
      <c r="B12" s="536">
        <v>816</v>
      </c>
      <c r="C12" s="646">
        <v>659</v>
      </c>
      <c r="D12" s="646">
        <v>157</v>
      </c>
      <c r="E12" s="536">
        <v>459</v>
      </c>
      <c r="F12" s="535" t="s">
        <v>33</v>
      </c>
      <c r="G12" s="536">
        <v>114</v>
      </c>
      <c r="H12" s="1333">
        <v>21</v>
      </c>
      <c r="I12" s="1333"/>
      <c r="J12" s="1297" t="s">
        <v>33</v>
      </c>
      <c r="K12" s="1297"/>
      <c r="L12" s="1297" t="s">
        <v>33</v>
      </c>
      <c r="M12" s="1297"/>
      <c r="N12" s="536">
        <v>2</v>
      </c>
      <c r="O12" s="1297" t="s">
        <v>33</v>
      </c>
      <c r="P12" s="1297"/>
      <c r="Q12" s="1326">
        <v>322</v>
      </c>
      <c r="R12" s="1326"/>
      <c r="S12" s="1326"/>
    </row>
    <row r="13" spans="1:21" s="18" customFormat="1" ht="24.75" customHeight="1">
      <c r="A13" s="188">
        <v>2020</v>
      </c>
      <c r="B13" s="536">
        <v>843</v>
      </c>
      <c r="C13" s="614">
        <v>669</v>
      </c>
      <c r="D13" s="614">
        <v>174</v>
      </c>
      <c r="E13" s="536">
        <v>453</v>
      </c>
      <c r="F13" s="508" t="s">
        <v>33</v>
      </c>
      <c r="G13" s="536">
        <v>122</v>
      </c>
      <c r="H13" s="1333">
        <v>19</v>
      </c>
      <c r="I13" s="1333"/>
      <c r="J13" s="1297" t="s">
        <v>33</v>
      </c>
      <c r="K13" s="1297"/>
      <c r="L13" s="1297" t="s">
        <v>33</v>
      </c>
      <c r="M13" s="1297"/>
      <c r="N13" s="536">
        <v>2</v>
      </c>
      <c r="O13" s="1297" t="s">
        <v>33</v>
      </c>
      <c r="P13" s="1297"/>
      <c r="Q13" s="1327">
        <v>310</v>
      </c>
      <c r="R13" s="1327"/>
      <c r="S13" s="1327"/>
    </row>
    <row r="14" spans="1:21" s="29" customFormat="1" ht="24.75" customHeight="1">
      <c r="A14" s="788">
        <v>2021</v>
      </c>
      <c r="B14" s="789">
        <f>SUM(C14:D14)</f>
        <v>822</v>
      </c>
      <c r="C14" s="790">
        <v>638</v>
      </c>
      <c r="D14" s="790">
        <v>184</v>
      </c>
      <c r="E14" s="789">
        <f>SUM(F14:S14)</f>
        <v>434</v>
      </c>
      <c r="F14" s="789" t="s">
        <v>946</v>
      </c>
      <c r="G14" s="789">
        <v>121</v>
      </c>
      <c r="H14" s="1332">
        <v>18</v>
      </c>
      <c r="I14" s="1332"/>
      <c r="J14" s="1332" t="s">
        <v>946</v>
      </c>
      <c r="K14" s="1332"/>
      <c r="L14" s="1332" t="s">
        <v>946</v>
      </c>
      <c r="M14" s="1332"/>
      <c r="N14" s="789">
        <v>2</v>
      </c>
      <c r="O14" s="1332" t="s">
        <v>946</v>
      </c>
      <c r="P14" s="1332"/>
      <c r="Q14" s="1328">
        <v>293</v>
      </c>
      <c r="R14" s="1328"/>
      <c r="S14" s="1328"/>
      <c r="T14" s="630"/>
      <c r="U14" s="692"/>
    </row>
    <row r="15" spans="1:21" ht="14.25" thickBot="1">
      <c r="A15" s="183"/>
      <c r="B15" s="184"/>
      <c r="C15" s="471"/>
      <c r="D15" s="471"/>
      <c r="E15" s="471"/>
      <c r="F15" s="471"/>
      <c r="G15" s="471"/>
      <c r="H15" s="471"/>
      <c r="I15" s="83"/>
      <c r="J15" s="185"/>
      <c r="K15" s="185"/>
      <c r="L15" s="185"/>
      <c r="M15" s="185"/>
      <c r="N15" s="185"/>
      <c r="O15" s="185"/>
      <c r="P15" s="83"/>
      <c r="Q15" s="482"/>
      <c r="R15" s="482"/>
      <c r="S15" s="482"/>
    </row>
    <row r="16" spans="1:21" ht="43.5" customHeight="1" thickBot="1">
      <c r="A16" s="477"/>
      <c r="B16" s="477"/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83"/>
      <c r="N16" s="483"/>
      <c r="O16" s="483"/>
      <c r="P16" s="483"/>
      <c r="Q16" s="484"/>
      <c r="R16" s="484"/>
      <c r="S16" s="484"/>
    </row>
    <row r="17" spans="1:39" ht="13.5" customHeight="1">
      <c r="A17" s="1213" t="s">
        <v>354</v>
      </c>
      <c r="B17" s="1159" t="s">
        <v>609</v>
      </c>
      <c r="C17" s="1160"/>
      <c r="D17" s="1160"/>
      <c r="E17" s="1160"/>
      <c r="F17" s="1160"/>
      <c r="G17" s="1160"/>
      <c r="H17" s="1160"/>
      <c r="I17" s="1160"/>
      <c r="J17" s="1160"/>
      <c r="K17" s="1160"/>
      <c r="L17" s="1213"/>
      <c r="M17" s="1214" t="s">
        <v>948</v>
      </c>
      <c r="N17" s="1006"/>
      <c r="O17" s="1006"/>
      <c r="P17" s="1006"/>
      <c r="Q17" s="1006"/>
      <c r="R17" s="1006"/>
      <c r="S17" s="1006"/>
    </row>
    <row r="18" spans="1:39" ht="13.5" customHeight="1">
      <c r="A18" s="1215"/>
      <c r="B18" s="1214" t="s">
        <v>358</v>
      </c>
      <c r="C18" s="1006"/>
      <c r="D18" s="1006"/>
      <c r="E18" s="1006"/>
      <c r="F18" s="1006"/>
      <c r="G18" s="1006"/>
      <c r="H18" s="1006"/>
      <c r="I18" s="1006"/>
      <c r="J18" s="1006"/>
      <c r="K18" s="1006"/>
      <c r="L18" s="1215"/>
      <c r="M18" s="1330" t="s">
        <v>29</v>
      </c>
      <c r="N18" s="1331"/>
      <c r="O18" s="1331"/>
      <c r="P18" s="1331"/>
      <c r="Q18" s="1331"/>
      <c r="R18" s="1331"/>
      <c r="S18" s="1331"/>
    </row>
    <row r="19" spans="1:39" ht="53.25" customHeight="1">
      <c r="A19" s="1215" t="s">
        <v>27</v>
      </c>
      <c r="B19" s="475" t="s">
        <v>30</v>
      </c>
      <c r="C19" s="479" t="s">
        <v>610</v>
      </c>
      <c r="D19" s="476" t="s">
        <v>611</v>
      </c>
      <c r="E19" s="475" t="s">
        <v>612</v>
      </c>
      <c r="F19" s="475" t="s">
        <v>613</v>
      </c>
      <c r="G19" s="475" t="s">
        <v>614</v>
      </c>
      <c r="H19" s="480" t="s">
        <v>615</v>
      </c>
      <c r="I19" s="1315" t="s">
        <v>616</v>
      </c>
      <c r="J19" s="1316"/>
      <c r="K19" s="1316"/>
      <c r="L19" s="1317"/>
      <c r="M19" s="475" t="s">
        <v>617</v>
      </c>
      <c r="N19" s="475" t="s">
        <v>618</v>
      </c>
      <c r="O19" s="480" t="s">
        <v>619</v>
      </c>
      <c r="P19" s="186" t="s">
        <v>620</v>
      </c>
      <c r="Q19" s="640" t="s">
        <v>744</v>
      </c>
      <c r="R19" s="641" t="s">
        <v>740</v>
      </c>
      <c r="S19" s="640" t="s">
        <v>745</v>
      </c>
    </row>
    <row r="20" spans="1:39" ht="26.25" customHeight="1">
      <c r="A20" s="1215"/>
      <c r="B20" s="1154" t="s">
        <v>28</v>
      </c>
      <c r="C20" s="1318" t="s">
        <v>359</v>
      </c>
      <c r="D20" s="1320" t="s">
        <v>621</v>
      </c>
      <c r="E20" s="1298" t="s">
        <v>622</v>
      </c>
      <c r="F20" s="1300" t="s">
        <v>623</v>
      </c>
      <c r="G20" s="1300" t="s">
        <v>360</v>
      </c>
      <c r="H20" s="1300" t="s">
        <v>624</v>
      </c>
      <c r="I20" s="1302" t="s">
        <v>699</v>
      </c>
      <c r="J20" s="1302" t="s">
        <v>625</v>
      </c>
      <c r="K20" s="1302" t="s">
        <v>626</v>
      </c>
      <c r="L20" s="1307" t="s">
        <v>737</v>
      </c>
      <c r="M20" s="1309" t="s">
        <v>627</v>
      </c>
      <c r="N20" s="1311" t="s">
        <v>361</v>
      </c>
      <c r="O20" s="1311" t="s">
        <v>362</v>
      </c>
      <c r="P20" s="1304" t="s">
        <v>628</v>
      </c>
      <c r="Q20" s="1322" t="s">
        <v>746</v>
      </c>
      <c r="R20" s="1322" t="s">
        <v>747</v>
      </c>
      <c r="S20" s="1322" t="s">
        <v>748</v>
      </c>
    </row>
    <row r="21" spans="1:39" ht="52.5" customHeight="1">
      <c r="A21" s="1314"/>
      <c r="B21" s="1155"/>
      <c r="C21" s="1319"/>
      <c r="D21" s="1321"/>
      <c r="E21" s="1299"/>
      <c r="F21" s="1301"/>
      <c r="G21" s="1301"/>
      <c r="H21" s="1301"/>
      <c r="I21" s="1303"/>
      <c r="J21" s="1303"/>
      <c r="K21" s="1303"/>
      <c r="L21" s="1308"/>
      <c r="M21" s="1310"/>
      <c r="N21" s="1312"/>
      <c r="O21" s="1313"/>
      <c r="P21" s="1305"/>
      <c r="Q21" s="1323"/>
      <c r="R21" s="1323"/>
      <c r="S21" s="1323"/>
      <c r="U21" s="691"/>
    </row>
    <row r="22" spans="1:39">
      <c r="A22" s="478"/>
      <c r="B22" s="481"/>
      <c r="C22" s="481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</row>
    <row r="23" spans="1:39" ht="29.25" customHeight="1">
      <c r="A23" s="189">
        <v>2017</v>
      </c>
      <c r="B23" s="190">
        <v>216</v>
      </c>
      <c r="C23" s="190">
        <v>9</v>
      </c>
      <c r="D23" s="187" t="s">
        <v>33</v>
      </c>
      <c r="E23" s="187" t="s">
        <v>33</v>
      </c>
      <c r="F23" s="187">
        <v>5</v>
      </c>
      <c r="G23" s="187">
        <v>51</v>
      </c>
      <c r="H23" s="187" t="s">
        <v>33</v>
      </c>
      <c r="I23" s="187">
        <v>72</v>
      </c>
      <c r="J23" s="187">
        <v>73</v>
      </c>
      <c r="K23" s="187">
        <v>6</v>
      </c>
      <c r="L23" s="187" t="s">
        <v>33</v>
      </c>
      <c r="M23" s="187" t="s">
        <v>33</v>
      </c>
      <c r="N23" s="187">
        <v>1</v>
      </c>
      <c r="O23" s="187" t="s">
        <v>33</v>
      </c>
      <c r="P23" s="187">
        <v>8</v>
      </c>
      <c r="Q23" s="187">
        <v>84</v>
      </c>
      <c r="R23" s="187">
        <v>31</v>
      </c>
      <c r="S23" s="187">
        <v>3</v>
      </c>
      <c r="V23" s="496"/>
      <c r="W23" s="496"/>
      <c r="X23" s="187"/>
      <c r="Y23" s="187"/>
      <c r="Z23" s="496"/>
      <c r="AA23" s="496"/>
      <c r="AB23" s="187"/>
      <c r="AC23" s="497"/>
      <c r="AD23" s="497"/>
      <c r="AE23" s="497"/>
      <c r="AF23" s="187"/>
      <c r="AG23" s="187"/>
      <c r="AH23" s="496"/>
      <c r="AI23" s="187"/>
      <c r="AJ23" s="496"/>
      <c r="AK23" s="496"/>
      <c r="AL23" s="496"/>
      <c r="AM23" s="496"/>
    </row>
    <row r="24" spans="1:39" ht="29.25" customHeight="1">
      <c r="A24" s="189">
        <v>2018</v>
      </c>
      <c r="B24" s="190">
        <v>206</v>
      </c>
      <c r="C24" s="190">
        <v>10</v>
      </c>
      <c r="D24" s="187" t="s">
        <v>33</v>
      </c>
      <c r="E24" s="187" t="s">
        <v>33</v>
      </c>
      <c r="F24" s="187">
        <v>3</v>
      </c>
      <c r="G24" s="187">
        <v>52</v>
      </c>
      <c r="H24" s="187" t="s">
        <v>33</v>
      </c>
      <c r="I24" s="187">
        <v>64</v>
      </c>
      <c r="J24" s="187">
        <v>73</v>
      </c>
      <c r="K24" s="187">
        <v>4</v>
      </c>
      <c r="L24" s="187" t="s">
        <v>33</v>
      </c>
      <c r="M24" s="187" t="s">
        <v>33</v>
      </c>
      <c r="N24" s="187">
        <v>1</v>
      </c>
      <c r="O24" s="187" t="s">
        <v>33</v>
      </c>
      <c r="P24" s="187">
        <v>8</v>
      </c>
      <c r="Q24" s="187">
        <v>78</v>
      </c>
      <c r="R24" s="187">
        <v>26</v>
      </c>
      <c r="S24" s="187">
        <v>2</v>
      </c>
    </row>
    <row r="25" spans="1:39" ht="29.25" customHeight="1">
      <c r="A25" s="189">
        <v>2019</v>
      </c>
      <c r="B25" s="190">
        <v>227</v>
      </c>
      <c r="C25" s="190">
        <v>8</v>
      </c>
      <c r="D25" s="187" t="s">
        <v>33</v>
      </c>
      <c r="E25" s="187" t="s">
        <v>33</v>
      </c>
      <c r="F25" s="187">
        <v>6</v>
      </c>
      <c r="G25" s="187">
        <v>53</v>
      </c>
      <c r="H25" s="187" t="s">
        <v>33</v>
      </c>
      <c r="I25" s="187">
        <v>76</v>
      </c>
      <c r="J25" s="187">
        <v>78</v>
      </c>
      <c r="K25" s="187">
        <v>6</v>
      </c>
      <c r="L25" s="187" t="s">
        <v>33</v>
      </c>
      <c r="M25" s="187">
        <v>2</v>
      </c>
      <c r="N25" s="187">
        <v>3</v>
      </c>
      <c r="O25" s="187" t="s">
        <v>33</v>
      </c>
      <c r="P25" s="187">
        <v>8</v>
      </c>
      <c r="Q25" s="187">
        <v>78</v>
      </c>
      <c r="R25" s="187">
        <v>35</v>
      </c>
      <c r="S25" s="187">
        <v>4</v>
      </c>
    </row>
    <row r="26" spans="1:39" s="18" customFormat="1" ht="29.25" customHeight="1">
      <c r="A26" s="488">
        <v>2020</v>
      </c>
      <c r="B26" s="494">
        <v>252</v>
      </c>
      <c r="C26" s="494">
        <v>10</v>
      </c>
      <c r="D26" s="187" t="s">
        <v>33</v>
      </c>
      <c r="E26" s="187" t="s">
        <v>33</v>
      </c>
      <c r="F26" s="494">
        <v>6</v>
      </c>
      <c r="G26" s="494">
        <v>60</v>
      </c>
      <c r="H26" s="187" t="s">
        <v>33</v>
      </c>
      <c r="I26" s="495">
        <v>86</v>
      </c>
      <c r="J26" s="495">
        <v>82</v>
      </c>
      <c r="K26" s="495">
        <v>8</v>
      </c>
      <c r="L26" s="495" t="s">
        <v>33</v>
      </c>
      <c r="M26" s="187">
        <v>2</v>
      </c>
      <c r="N26" s="494">
        <v>3</v>
      </c>
      <c r="O26" s="494">
        <v>1</v>
      </c>
      <c r="P26" s="494">
        <v>8</v>
      </c>
      <c r="Q26" s="187">
        <v>80</v>
      </c>
      <c r="R26" s="187">
        <v>40</v>
      </c>
      <c r="S26" s="187">
        <v>4</v>
      </c>
    </row>
    <row r="27" spans="1:39" ht="29.25" customHeight="1">
      <c r="A27" s="791">
        <v>2021</v>
      </c>
      <c r="B27" s="792">
        <f>SUM(C27:L27)</f>
        <v>255</v>
      </c>
      <c r="C27" s="792">
        <v>8</v>
      </c>
      <c r="D27" s="793" t="s">
        <v>946</v>
      </c>
      <c r="E27" s="793" t="s">
        <v>946</v>
      </c>
      <c r="F27" s="792">
        <v>6</v>
      </c>
      <c r="G27" s="792">
        <v>64</v>
      </c>
      <c r="H27" s="793" t="s">
        <v>946</v>
      </c>
      <c r="I27" s="794">
        <v>89</v>
      </c>
      <c r="J27" s="794">
        <v>82</v>
      </c>
      <c r="K27" s="794">
        <v>6</v>
      </c>
      <c r="L27" s="793" t="s">
        <v>946</v>
      </c>
      <c r="M27" s="792">
        <v>2</v>
      </c>
      <c r="N27" s="792">
        <v>2</v>
      </c>
      <c r="O27" s="793" t="s">
        <v>946</v>
      </c>
      <c r="P27" s="792">
        <v>9</v>
      </c>
      <c r="Q27" s="792">
        <v>79</v>
      </c>
      <c r="R27" s="792">
        <v>37</v>
      </c>
      <c r="S27" s="792">
        <v>4</v>
      </c>
      <c r="T27" s="629"/>
    </row>
    <row r="28" spans="1:39" ht="14.25" thickBot="1">
      <c r="A28" s="52"/>
      <c r="B28" s="83"/>
      <c r="C28" s="338"/>
      <c r="D28" s="338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338"/>
      <c r="Q28" s="338"/>
      <c r="R28" s="338"/>
      <c r="S28" s="482"/>
    </row>
    <row r="29" spans="1:39">
      <c r="A29" s="1306"/>
      <c r="B29" s="1306"/>
      <c r="C29" s="1306"/>
      <c r="D29" s="1306"/>
      <c r="E29" s="1306"/>
      <c r="F29" s="1306"/>
      <c r="G29" s="1306"/>
      <c r="H29" s="1306"/>
      <c r="I29" s="1306"/>
      <c r="J29" s="1306"/>
      <c r="K29" s="474"/>
      <c r="L29" s="1217"/>
      <c r="M29" s="1217"/>
      <c r="N29" s="1217"/>
      <c r="O29" s="1217"/>
      <c r="P29" s="1306"/>
    </row>
    <row r="30" spans="1:39">
      <c r="A30" s="481" t="s">
        <v>363</v>
      </c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Q30" s="481"/>
      <c r="R30" s="481"/>
      <c r="S30" s="473" t="s">
        <v>364</v>
      </c>
    </row>
    <row r="31" spans="1:39">
      <c r="A31" s="970"/>
      <c r="B31" s="970"/>
      <c r="C31" s="970"/>
      <c r="D31" s="970"/>
      <c r="E31" s="970"/>
      <c r="F31" s="970"/>
    </row>
    <row r="32" spans="1:39">
      <c r="A32" s="970"/>
      <c r="B32" s="970"/>
      <c r="C32" s="970"/>
      <c r="D32" s="970"/>
      <c r="E32" s="970"/>
      <c r="F32" s="970"/>
      <c r="G32" s="970"/>
      <c r="H32" s="970"/>
      <c r="I32" s="970"/>
      <c r="J32" s="970"/>
      <c r="K32" s="970"/>
      <c r="L32" s="970"/>
    </row>
  </sheetData>
  <mergeCells count="75">
    <mergeCell ref="C10:D10"/>
    <mergeCell ref="A1:S1"/>
    <mergeCell ref="A2:S2"/>
    <mergeCell ref="M17:S17"/>
    <mergeCell ref="M18:S18"/>
    <mergeCell ref="H14:I14"/>
    <mergeCell ref="J14:K14"/>
    <mergeCell ref="L14:M14"/>
    <mergeCell ref="O14:P14"/>
    <mergeCell ref="A17:A18"/>
    <mergeCell ref="B17:L17"/>
    <mergeCell ref="B18:L18"/>
    <mergeCell ref="H12:I12"/>
    <mergeCell ref="J12:K12"/>
    <mergeCell ref="L12:M12"/>
    <mergeCell ref="H13:I13"/>
    <mergeCell ref="Q20:Q21"/>
    <mergeCell ref="R20:R21"/>
    <mergeCell ref="S20:S21"/>
    <mergeCell ref="Q7:S7"/>
    <mergeCell ref="Q8:S8"/>
    <mergeCell ref="Q10:S10"/>
    <mergeCell ref="Q11:S11"/>
    <mergeCell ref="Q12:S12"/>
    <mergeCell ref="Q13:S13"/>
    <mergeCell ref="Q14:S14"/>
    <mergeCell ref="P20:P21"/>
    <mergeCell ref="O12:P12"/>
    <mergeCell ref="O13:P13"/>
    <mergeCell ref="A29:J29"/>
    <mergeCell ref="L29:P29"/>
    <mergeCell ref="J20:J21"/>
    <mergeCell ref="K20:K21"/>
    <mergeCell ref="L20:L21"/>
    <mergeCell ref="M20:M21"/>
    <mergeCell ref="N20:N21"/>
    <mergeCell ref="O20:O21"/>
    <mergeCell ref="A19:A21"/>
    <mergeCell ref="I19:L19"/>
    <mergeCell ref="B20:B21"/>
    <mergeCell ref="C20:C21"/>
    <mergeCell ref="D20:D21"/>
    <mergeCell ref="E20:E21"/>
    <mergeCell ref="F20:F21"/>
    <mergeCell ref="G20:G21"/>
    <mergeCell ref="H20:H21"/>
    <mergeCell ref="I20:I21"/>
    <mergeCell ref="J13:K13"/>
    <mergeCell ref="L13:M13"/>
    <mergeCell ref="H10:I10"/>
    <mergeCell ref="J10:K10"/>
    <mergeCell ref="L10:M10"/>
    <mergeCell ref="L8:M8"/>
    <mergeCell ref="O8:P8"/>
    <mergeCell ref="O10:P10"/>
    <mergeCell ref="H11:I11"/>
    <mergeCell ref="J11:K11"/>
    <mergeCell ref="L11:M11"/>
    <mergeCell ref="O11:P11"/>
    <mergeCell ref="A31:F31"/>
    <mergeCell ref="A32:L32"/>
    <mergeCell ref="A4:I4"/>
    <mergeCell ref="A5:A6"/>
    <mergeCell ref="B5:D6"/>
    <mergeCell ref="E5:S5"/>
    <mergeCell ref="E6:S6"/>
    <mergeCell ref="O4:S4"/>
    <mergeCell ref="A7:A8"/>
    <mergeCell ref="B7:B8"/>
    <mergeCell ref="H7:I7"/>
    <mergeCell ref="J7:K7"/>
    <mergeCell ref="L7:M7"/>
    <mergeCell ref="O7:P7"/>
    <mergeCell ref="H8:I8"/>
    <mergeCell ref="J8:K8"/>
  </mergeCells>
  <phoneticPr fontId="3" type="noConversion"/>
  <pageMargins left="0.70866141732283472" right="0.21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30"/>
  <sheetViews>
    <sheetView topLeftCell="A4" zoomScaleNormal="100" workbookViewId="0">
      <selection activeCell="B14" sqref="B14:P14"/>
    </sheetView>
  </sheetViews>
  <sheetFormatPr defaultRowHeight="13.5"/>
  <cols>
    <col min="1" max="1" width="7.77734375" customWidth="1"/>
    <col min="2" max="9" width="8.33203125" customWidth="1"/>
    <col min="10" max="10" width="7.77734375" customWidth="1"/>
    <col min="11" max="13" width="11.44140625" customWidth="1"/>
    <col min="14" max="16" width="11" customWidth="1"/>
  </cols>
  <sheetData>
    <row r="1" spans="1:19" ht="22.5">
      <c r="A1" s="971" t="s">
        <v>790</v>
      </c>
      <c r="B1" s="971"/>
      <c r="C1" s="971"/>
      <c r="D1" s="971"/>
      <c r="E1" s="971"/>
      <c r="F1" s="971"/>
      <c r="G1" s="971"/>
      <c r="H1" s="971"/>
      <c r="I1" s="971"/>
      <c r="J1" s="971" t="s">
        <v>791</v>
      </c>
      <c r="K1" s="971"/>
      <c r="L1" s="971"/>
      <c r="M1" s="971"/>
      <c r="N1" s="971"/>
      <c r="O1" s="971"/>
      <c r="P1" s="971"/>
    </row>
    <row r="2" spans="1:19" ht="25.5" customHeight="1">
      <c r="A2" s="973" t="s">
        <v>771</v>
      </c>
      <c r="B2" s="973"/>
      <c r="C2" s="973"/>
      <c r="D2" s="973"/>
      <c r="E2" s="973"/>
      <c r="F2" s="973"/>
      <c r="G2" s="973"/>
      <c r="H2" s="973"/>
      <c r="I2" s="973"/>
      <c r="J2" s="1339" t="s">
        <v>770</v>
      </c>
      <c r="K2" s="1339"/>
      <c r="L2" s="1339"/>
      <c r="M2" s="1339"/>
      <c r="N2" s="1339"/>
      <c r="O2" s="1339"/>
      <c r="P2" s="1339"/>
    </row>
    <row r="3" spans="1:19" ht="12" customHeight="1">
      <c r="A3" s="1"/>
    </row>
    <row r="4" spans="1:19" s="18" customFormat="1" ht="17.25" customHeight="1" thickBot="1">
      <c r="A4" s="974" t="s">
        <v>365</v>
      </c>
      <c r="B4" s="974"/>
      <c r="C4" s="974"/>
      <c r="D4" s="30"/>
      <c r="E4" s="30"/>
      <c r="F4" s="30"/>
      <c r="G4" s="168"/>
      <c r="H4" s="168"/>
      <c r="I4" s="320" t="s">
        <v>366</v>
      </c>
      <c r="J4" s="399" t="s">
        <v>367</v>
      </c>
      <c r="K4" s="32"/>
      <c r="L4" s="32"/>
      <c r="M4" s="32"/>
      <c r="N4" s="32"/>
      <c r="O4" s="32"/>
      <c r="P4" s="320" t="s">
        <v>335</v>
      </c>
    </row>
    <row r="5" spans="1:19" s="18" customFormat="1" ht="20.25" customHeight="1">
      <c r="A5" s="991" t="s">
        <v>685</v>
      </c>
      <c r="B5" s="976" t="s">
        <v>368</v>
      </c>
      <c r="C5" s="980"/>
      <c r="D5" s="976" t="s">
        <v>835</v>
      </c>
      <c r="E5" s="980"/>
      <c r="F5" s="980"/>
      <c r="G5" s="980"/>
      <c r="H5" s="980"/>
      <c r="I5" s="980"/>
      <c r="J5" s="1213" t="s">
        <v>685</v>
      </c>
      <c r="K5" s="1334" t="s">
        <v>835</v>
      </c>
      <c r="L5" s="1335"/>
      <c r="M5" s="1335"/>
      <c r="N5" s="1335"/>
      <c r="O5" s="1335"/>
      <c r="P5" s="1335"/>
    </row>
    <row r="6" spans="1:19" s="18" customFormat="1" ht="20.25" customHeight="1">
      <c r="A6" s="992"/>
      <c r="B6" s="977" t="s">
        <v>369</v>
      </c>
      <c r="C6" s="992"/>
      <c r="D6" s="1336" t="s">
        <v>370</v>
      </c>
      <c r="E6" s="1337"/>
      <c r="F6" s="1337"/>
      <c r="G6" s="1336" t="s">
        <v>757</v>
      </c>
      <c r="H6" s="1337"/>
      <c r="I6" s="1337"/>
      <c r="J6" s="1215"/>
      <c r="K6" s="1336" t="s">
        <v>371</v>
      </c>
      <c r="L6" s="1337"/>
      <c r="M6" s="1338"/>
      <c r="N6" s="1336" t="s">
        <v>372</v>
      </c>
      <c r="O6" s="1337"/>
      <c r="P6" s="1051"/>
    </row>
    <row r="7" spans="1:19" s="18" customFormat="1" ht="18.75" customHeight="1">
      <c r="A7" s="992" t="s">
        <v>684</v>
      </c>
      <c r="B7" s="381" t="s">
        <v>373</v>
      </c>
      <c r="C7" s="346" t="s">
        <v>374</v>
      </c>
      <c r="D7" s="34" t="s">
        <v>375</v>
      </c>
      <c r="E7" s="346" t="s">
        <v>376</v>
      </c>
      <c r="F7" s="346" t="s">
        <v>374</v>
      </c>
      <c r="G7" s="34" t="s">
        <v>375</v>
      </c>
      <c r="H7" s="34" t="s">
        <v>376</v>
      </c>
      <c r="I7" s="346" t="s">
        <v>374</v>
      </c>
      <c r="J7" s="1215" t="s">
        <v>684</v>
      </c>
      <c r="K7" s="34" t="s">
        <v>375</v>
      </c>
      <c r="L7" s="34" t="s">
        <v>376</v>
      </c>
      <c r="M7" s="34" t="s">
        <v>374</v>
      </c>
      <c r="N7" s="346" t="s">
        <v>375</v>
      </c>
      <c r="O7" s="191" t="s">
        <v>376</v>
      </c>
      <c r="P7" s="378" t="s">
        <v>374</v>
      </c>
    </row>
    <row r="8" spans="1:19" s="18" customFormat="1" ht="18.75" customHeight="1">
      <c r="A8" s="1025"/>
      <c r="B8" s="335" t="s">
        <v>377</v>
      </c>
      <c r="C8" s="329" t="s">
        <v>338</v>
      </c>
      <c r="D8" s="350" t="s">
        <v>378</v>
      </c>
      <c r="E8" s="329" t="s">
        <v>379</v>
      </c>
      <c r="F8" s="329" t="s">
        <v>338</v>
      </c>
      <c r="G8" s="350" t="s">
        <v>378</v>
      </c>
      <c r="H8" s="350" t="s">
        <v>379</v>
      </c>
      <c r="I8" s="329" t="s">
        <v>338</v>
      </c>
      <c r="J8" s="1314"/>
      <c r="K8" s="350" t="s">
        <v>378</v>
      </c>
      <c r="L8" s="350" t="s">
        <v>379</v>
      </c>
      <c r="M8" s="350" t="s">
        <v>338</v>
      </c>
      <c r="N8" s="329" t="s">
        <v>378</v>
      </c>
      <c r="O8" s="377" t="s">
        <v>379</v>
      </c>
      <c r="P8" s="380" t="s">
        <v>338</v>
      </c>
    </row>
    <row r="9" spans="1:19" s="18" customFormat="1">
      <c r="A9" s="141"/>
      <c r="B9" s="192"/>
      <c r="C9" s="192"/>
      <c r="D9" s="192"/>
      <c r="E9" s="192"/>
      <c r="F9" s="192"/>
      <c r="G9" s="192"/>
      <c r="H9" s="192"/>
      <c r="I9" s="192"/>
      <c r="J9" s="193"/>
      <c r="K9" s="194"/>
      <c r="L9" s="340"/>
      <c r="M9" s="340"/>
      <c r="N9" s="340"/>
      <c r="O9" s="340"/>
      <c r="P9" s="324"/>
    </row>
    <row r="10" spans="1:19" s="18" customFormat="1" ht="80.25" customHeight="1">
      <c r="A10" s="712">
        <v>2017</v>
      </c>
      <c r="B10" s="195">
        <v>3711</v>
      </c>
      <c r="C10" s="195">
        <v>62150</v>
      </c>
      <c r="D10" s="195">
        <v>1253</v>
      </c>
      <c r="E10" s="195">
        <v>1269</v>
      </c>
      <c r="F10" s="195">
        <v>29956</v>
      </c>
      <c r="G10" s="195">
        <v>2</v>
      </c>
      <c r="H10" s="195">
        <v>8</v>
      </c>
      <c r="I10" s="195">
        <v>572</v>
      </c>
      <c r="J10" s="498">
        <v>2017</v>
      </c>
      <c r="K10" s="122">
        <v>1251</v>
      </c>
      <c r="L10" s="197">
        <v>1261</v>
      </c>
      <c r="M10" s="197">
        <v>29384</v>
      </c>
      <c r="N10" s="122" t="s">
        <v>33</v>
      </c>
      <c r="O10" s="122" t="s">
        <v>33</v>
      </c>
      <c r="P10" s="122" t="s">
        <v>33</v>
      </c>
      <c r="Q10" s="631"/>
      <c r="R10" s="631"/>
      <c r="S10" s="631"/>
    </row>
    <row r="11" spans="1:19" s="18" customFormat="1" ht="80.25" customHeight="1">
      <c r="A11" s="712">
        <v>2018</v>
      </c>
      <c r="B11" s="195">
        <v>3367</v>
      </c>
      <c r="C11" s="195">
        <v>55025</v>
      </c>
      <c r="D11" s="195">
        <v>621</v>
      </c>
      <c r="E11" s="195" t="s">
        <v>33</v>
      </c>
      <c r="F11" s="195">
        <v>27897</v>
      </c>
      <c r="G11" s="195" t="s">
        <v>33</v>
      </c>
      <c r="H11" s="195" t="s">
        <v>33</v>
      </c>
      <c r="I11" s="195" t="s">
        <v>33</v>
      </c>
      <c r="J11" s="498">
        <v>2018</v>
      </c>
      <c r="K11" s="197">
        <v>621</v>
      </c>
      <c r="L11" s="197" t="s">
        <v>33</v>
      </c>
      <c r="M11" s="197">
        <v>27897</v>
      </c>
      <c r="N11" s="122" t="s">
        <v>33</v>
      </c>
      <c r="O11" s="122" t="s">
        <v>33</v>
      </c>
      <c r="P11" s="122" t="s">
        <v>33</v>
      </c>
      <c r="Q11" s="631"/>
      <c r="R11" s="631"/>
      <c r="S11" s="631"/>
    </row>
    <row r="12" spans="1:19" s="18" customFormat="1" ht="80.25" customHeight="1">
      <c r="A12" s="712">
        <v>2019</v>
      </c>
      <c r="B12" s="195">
        <v>2861</v>
      </c>
      <c r="C12" s="195">
        <v>46580</v>
      </c>
      <c r="D12" s="195">
        <v>820</v>
      </c>
      <c r="E12" s="195">
        <v>2051</v>
      </c>
      <c r="F12" s="195">
        <v>45427</v>
      </c>
      <c r="G12" s="195">
        <v>389</v>
      </c>
      <c r="H12" s="195">
        <v>973</v>
      </c>
      <c r="I12" s="195">
        <v>8353</v>
      </c>
      <c r="J12" s="498">
        <v>2019</v>
      </c>
      <c r="K12" s="197">
        <v>431</v>
      </c>
      <c r="L12" s="197">
        <v>1078</v>
      </c>
      <c r="M12" s="197">
        <v>37074</v>
      </c>
      <c r="N12" s="122" t="s">
        <v>33</v>
      </c>
      <c r="O12" s="122" t="s">
        <v>33</v>
      </c>
      <c r="P12" s="122" t="s">
        <v>33</v>
      </c>
      <c r="Q12" s="631"/>
      <c r="R12" s="631"/>
      <c r="S12" s="631"/>
    </row>
    <row r="13" spans="1:19" s="18" customFormat="1" ht="80.25" customHeight="1">
      <c r="A13" s="698">
        <v>2020</v>
      </c>
      <c r="B13" s="707">
        <v>3068</v>
      </c>
      <c r="C13" s="707">
        <v>49770</v>
      </c>
      <c r="D13" s="707">
        <v>3888</v>
      </c>
      <c r="E13" s="707">
        <v>9720</v>
      </c>
      <c r="F13" s="707">
        <v>78465</v>
      </c>
      <c r="G13" s="707">
        <v>2911</v>
      </c>
      <c r="H13" s="707">
        <v>7277</v>
      </c>
      <c r="I13" s="707">
        <v>52542</v>
      </c>
      <c r="J13" s="698">
        <v>2020</v>
      </c>
      <c r="K13" s="708">
        <v>977</v>
      </c>
      <c r="L13" s="709">
        <v>2443</v>
      </c>
      <c r="M13" s="708">
        <v>25923</v>
      </c>
      <c r="N13" s="710" t="s">
        <v>168</v>
      </c>
      <c r="O13" s="710" t="s">
        <v>168</v>
      </c>
      <c r="P13" s="710" t="s">
        <v>168</v>
      </c>
      <c r="Q13" s="631"/>
      <c r="R13" s="631"/>
      <c r="S13" s="631"/>
    </row>
    <row r="14" spans="1:19" s="18" customFormat="1" ht="80.25" customHeight="1">
      <c r="A14" s="723">
        <v>2021</v>
      </c>
      <c r="B14" s="795">
        <v>2692</v>
      </c>
      <c r="C14" s="795">
        <v>44361</v>
      </c>
      <c r="D14" s="795">
        <v>43</v>
      </c>
      <c r="E14" s="795">
        <v>108</v>
      </c>
      <c r="F14" s="795">
        <v>1552</v>
      </c>
      <c r="G14" s="795">
        <v>2</v>
      </c>
      <c r="H14" s="795">
        <v>5</v>
      </c>
      <c r="I14" s="795">
        <v>163</v>
      </c>
      <c r="J14" s="723">
        <v>2021</v>
      </c>
      <c r="K14" s="796">
        <v>41</v>
      </c>
      <c r="L14" s="797">
        <v>103</v>
      </c>
      <c r="M14" s="796">
        <v>1389</v>
      </c>
      <c r="N14" s="798" t="s">
        <v>949</v>
      </c>
      <c r="O14" s="798" t="s">
        <v>949</v>
      </c>
      <c r="P14" s="798" t="s">
        <v>949</v>
      </c>
      <c r="Q14" s="631"/>
      <c r="R14" s="631"/>
      <c r="S14" s="631"/>
    </row>
    <row r="15" spans="1:19" s="18" customFormat="1" ht="16.5">
      <c r="A15" s="39"/>
      <c r="B15" s="198"/>
      <c r="C15" s="198"/>
      <c r="D15" s="360"/>
      <c r="E15" s="198"/>
      <c r="F15" s="198"/>
      <c r="G15" s="360"/>
      <c r="H15" s="360"/>
      <c r="I15" s="198"/>
      <c r="J15" s="32"/>
      <c r="K15" s="40"/>
      <c r="L15" s="166"/>
      <c r="M15" s="166"/>
      <c r="N15" s="166"/>
      <c r="O15" s="166"/>
      <c r="P15" s="166"/>
    </row>
    <row r="16" spans="1:19" s="18" customFormat="1" ht="14.25" thickBot="1">
      <c r="A16" s="172"/>
      <c r="B16" s="1342"/>
      <c r="C16" s="1343"/>
      <c r="D16" s="1343"/>
      <c r="E16" s="1343"/>
      <c r="F16" s="1343"/>
      <c r="G16" s="1343"/>
      <c r="H16" s="1343"/>
      <c r="I16" s="1343"/>
      <c r="J16" s="172"/>
      <c r="K16" s="1344"/>
      <c r="L16" s="1344"/>
      <c r="M16" s="1344"/>
      <c r="N16" s="1344"/>
      <c r="O16" s="1344"/>
      <c r="P16" s="1344"/>
    </row>
    <row r="17" spans="1:16" s="18" customFormat="1">
      <c r="A17" s="1026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</row>
    <row r="18" spans="1:16" s="18" customFormat="1" ht="13.5" customHeight="1">
      <c r="A18" s="399" t="s">
        <v>951</v>
      </c>
      <c r="B18" s="399"/>
      <c r="C18" s="399"/>
      <c r="D18" s="399"/>
      <c r="E18" s="1346" t="s">
        <v>953</v>
      </c>
      <c r="F18" s="1346"/>
      <c r="G18" s="1346"/>
      <c r="H18" s="1346"/>
      <c r="I18" s="1346"/>
      <c r="J18" s="1232" t="s">
        <v>950</v>
      </c>
      <c r="K18" s="1232"/>
      <c r="L18" s="1232"/>
      <c r="M18" s="1062" t="s">
        <v>952</v>
      </c>
      <c r="N18" s="1062"/>
      <c r="O18" s="1062"/>
      <c r="P18" s="1062"/>
    </row>
    <row r="19" spans="1:16" s="18" customFormat="1" ht="96.75" customHeight="1">
      <c r="A19" s="1340" t="s">
        <v>499</v>
      </c>
      <c r="B19" s="1340"/>
      <c r="C19" s="1340"/>
      <c r="D19" s="1340"/>
      <c r="E19" s="1020" t="s">
        <v>500</v>
      </c>
      <c r="F19" s="1020"/>
      <c r="G19" s="1020"/>
      <c r="H19" s="1020"/>
      <c r="I19" s="1020"/>
      <c r="J19" s="1232" t="s">
        <v>498</v>
      </c>
      <c r="K19" s="1232"/>
      <c r="L19" s="1232"/>
      <c r="M19" s="1341" t="s">
        <v>380</v>
      </c>
      <c r="N19" s="1341"/>
      <c r="O19" s="1341"/>
      <c r="P19" s="1341"/>
    </row>
    <row r="20" spans="1:16" s="18" customFormat="1">
      <c r="A20" s="2"/>
      <c r="B20" s="2"/>
      <c r="C20" s="2"/>
      <c r="D20" s="2"/>
      <c r="E20" s="1020"/>
      <c r="F20" s="1020"/>
      <c r="G20" s="1020"/>
      <c r="H20" s="1020"/>
      <c r="I20" s="1020"/>
      <c r="J20" s="1345"/>
      <c r="K20" s="1345"/>
      <c r="L20" s="1345"/>
      <c r="M20" s="1345"/>
      <c r="N20" s="1345"/>
      <c r="O20" s="1345"/>
      <c r="P20" s="1345"/>
    </row>
    <row r="21" spans="1:16" s="18" customFormat="1">
      <c r="A21" s="2"/>
      <c r="B21" s="2"/>
      <c r="C21" s="2"/>
      <c r="D21" s="2"/>
      <c r="E21" s="2"/>
      <c r="F21" s="2"/>
      <c r="G21" s="2"/>
      <c r="H21" s="2"/>
      <c r="I21" s="2"/>
    </row>
    <row r="22" spans="1:16" s="18" customFormat="1">
      <c r="A22" s="2"/>
      <c r="B22" s="2"/>
      <c r="C22" s="2"/>
      <c r="D22" s="2"/>
      <c r="E22" s="2"/>
      <c r="F22" s="2"/>
      <c r="G22" s="2"/>
      <c r="H22" s="2"/>
      <c r="I22" s="2"/>
    </row>
    <row r="23" spans="1:16" s="18" customFormat="1">
      <c r="A23" s="2"/>
      <c r="B23" s="2"/>
      <c r="C23" s="2"/>
      <c r="D23" s="2"/>
      <c r="E23" s="2"/>
      <c r="F23" s="2"/>
      <c r="G23" s="2"/>
      <c r="H23" s="2"/>
      <c r="I23" s="2"/>
    </row>
    <row r="24" spans="1:16" s="18" customFormat="1">
      <c r="A24" s="2"/>
      <c r="B24" s="2"/>
      <c r="C24" s="2"/>
      <c r="D24" s="2"/>
      <c r="E24" s="2"/>
      <c r="F24" s="2"/>
      <c r="G24" s="2"/>
      <c r="H24" s="2"/>
      <c r="I24" s="2"/>
    </row>
    <row r="25" spans="1:16">
      <c r="A25" s="2"/>
      <c r="B25" s="2"/>
      <c r="C25" s="2"/>
      <c r="D25" s="2"/>
      <c r="E25" s="2"/>
      <c r="F25" s="2"/>
      <c r="G25" s="2"/>
      <c r="H25" s="2"/>
      <c r="I25" s="2"/>
    </row>
    <row r="26" spans="1:16">
      <c r="A26" s="2"/>
      <c r="B26" s="2"/>
      <c r="C26" s="2"/>
      <c r="D26" s="2"/>
      <c r="E26" s="2"/>
      <c r="F26" s="2"/>
      <c r="G26" s="2"/>
      <c r="H26" s="2"/>
      <c r="I26" s="2"/>
    </row>
    <row r="27" spans="1:16">
      <c r="A27" s="2"/>
      <c r="B27" s="2"/>
      <c r="C27" s="2"/>
      <c r="D27" s="2"/>
      <c r="E27" s="2"/>
      <c r="F27" s="2"/>
      <c r="G27" s="2"/>
      <c r="H27" s="2"/>
      <c r="I27" s="2"/>
    </row>
    <row r="28" spans="1:16">
      <c r="A28" s="2"/>
      <c r="B28" s="2"/>
      <c r="C28" s="2"/>
      <c r="D28" s="2"/>
      <c r="E28" s="2"/>
      <c r="F28" s="2"/>
      <c r="G28" s="2"/>
      <c r="H28" s="2"/>
      <c r="I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</row>
    <row r="30" spans="1:16">
      <c r="A30" s="2"/>
      <c r="B30" s="2"/>
      <c r="C30" s="2"/>
      <c r="D30" s="2"/>
      <c r="E30" s="2"/>
      <c r="F30" s="2"/>
      <c r="G30" s="2"/>
      <c r="H30" s="2"/>
      <c r="I30" s="2"/>
    </row>
  </sheetData>
  <mergeCells count="32">
    <mergeCell ref="J20:L20"/>
    <mergeCell ref="M20:P20"/>
    <mergeCell ref="E19:I20"/>
    <mergeCell ref="E18:I18"/>
    <mergeCell ref="J18:L18"/>
    <mergeCell ref="M18:P18"/>
    <mergeCell ref="A7:A8"/>
    <mergeCell ref="J7:J8"/>
    <mergeCell ref="A5:A6"/>
    <mergeCell ref="B5:C5"/>
    <mergeCell ref="D5:I5"/>
    <mergeCell ref="J5:J6"/>
    <mergeCell ref="A19:D19"/>
    <mergeCell ref="J19:L19"/>
    <mergeCell ref="M19:P19"/>
    <mergeCell ref="B16:I16"/>
    <mergeCell ref="K16:P16"/>
    <mergeCell ref="A17:F17"/>
    <mergeCell ref="G17:I17"/>
    <mergeCell ref="J17:N17"/>
    <mergeCell ref="O17:P17"/>
    <mergeCell ref="A1:I1"/>
    <mergeCell ref="J1:P1"/>
    <mergeCell ref="A2:I2"/>
    <mergeCell ref="J2:P2"/>
    <mergeCell ref="A4:C4"/>
    <mergeCell ref="K5:P5"/>
    <mergeCell ref="B6:C6"/>
    <mergeCell ref="D6:F6"/>
    <mergeCell ref="G6:I6"/>
    <mergeCell ref="K6:M6"/>
    <mergeCell ref="N6:P6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8"/>
  <sheetViews>
    <sheetView zoomScaleNormal="100" workbookViewId="0">
      <selection activeCell="B16" sqref="B16"/>
    </sheetView>
  </sheetViews>
  <sheetFormatPr defaultRowHeight="13.5"/>
  <cols>
    <col min="1" max="1" width="9.44140625" customWidth="1"/>
    <col min="2" max="3" width="7.77734375" customWidth="1"/>
    <col min="4" max="5" width="5.5546875" customWidth="1"/>
    <col min="6" max="6" width="6.109375" customWidth="1"/>
    <col min="7" max="9" width="5.44140625" customWidth="1"/>
    <col min="10" max="10" width="16.33203125" customWidth="1"/>
  </cols>
  <sheetData>
    <row r="1" spans="1:12" ht="22.5">
      <c r="A1" s="971" t="s">
        <v>799</v>
      </c>
      <c r="B1" s="971"/>
      <c r="C1" s="971"/>
      <c r="D1" s="971"/>
      <c r="E1" s="971"/>
      <c r="F1" s="971"/>
      <c r="G1" s="971"/>
      <c r="H1" s="971"/>
      <c r="I1" s="971"/>
      <c r="J1" s="971"/>
    </row>
    <row r="2" spans="1:12" ht="22.5">
      <c r="A2" s="971" t="s">
        <v>381</v>
      </c>
      <c r="B2" s="971"/>
      <c r="C2" s="971"/>
      <c r="D2" s="971"/>
      <c r="E2" s="971"/>
      <c r="F2" s="971"/>
      <c r="G2" s="971"/>
      <c r="H2" s="971"/>
      <c r="I2" s="971"/>
      <c r="J2" s="971"/>
    </row>
    <row r="3" spans="1:12" ht="18.75">
      <c r="A3" s="1"/>
    </row>
    <row r="4" spans="1:12" s="18" customFormat="1" ht="18" customHeight="1" thickBot="1">
      <c r="A4" s="1000" t="s">
        <v>323</v>
      </c>
      <c r="B4" s="1000"/>
      <c r="C4" s="375"/>
      <c r="D4" s="375"/>
      <c r="E4" s="375"/>
      <c r="F4" s="375"/>
      <c r="G4" s="375"/>
      <c r="H4" s="375"/>
      <c r="I4" s="1184" t="s">
        <v>382</v>
      </c>
      <c r="J4" s="1184"/>
    </row>
    <row r="5" spans="1:12" s="18" customFormat="1" ht="22.15" customHeight="1">
      <c r="A5" s="991" t="s">
        <v>629</v>
      </c>
      <c r="B5" s="307" t="s">
        <v>85</v>
      </c>
      <c r="C5" s="976" t="s">
        <v>630</v>
      </c>
      <c r="D5" s="980"/>
      <c r="E5" s="980"/>
      <c r="F5" s="991"/>
      <c r="G5" s="976" t="s">
        <v>383</v>
      </c>
      <c r="H5" s="980"/>
      <c r="I5" s="980"/>
      <c r="J5" s="307" t="s">
        <v>384</v>
      </c>
    </row>
    <row r="6" spans="1:12" s="18" customFormat="1" ht="13.5" customHeight="1">
      <c r="A6" s="992"/>
      <c r="B6" s="325" t="s">
        <v>28</v>
      </c>
      <c r="C6" s="993" t="s">
        <v>385</v>
      </c>
      <c r="D6" s="1041"/>
      <c r="E6" s="1041"/>
      <c r="F6" s="995"/>
      <c r="G6" s="993" t="s">
        <v>386</v>
      </c>
      <c r="H6" s="1041"/>
      <c r="I6" s="1041"/>
      <c r="J6" s="325" t="s">
        <v>631</v>
      </c>
    </row>
    <row r="7" spans="1:12" s="18" customFormat="1" ht="26.25" customHeight="1">
      <c r="A7" s="992" t="s">
        <v>175</v>
      </c>
      <c r="B7" s="346" t="s">
        <v>387</v>
      </c>
      <c r="C7" s="200" t="s">
        <v>387</v>
      </c>
      <c r="D7" s="1348" t="s">
        <v>824</v>
      </c>
      <c r="E7" s="1349"/>
      <c r="F7" s="424" t="s">
        <v>687</v>
      </c>
      <c r="G7" s="1050" t="s">
        <v>632</v>
      </c>
      <c r="H7" s="1051"/>
      <c r="I7" s="1350"/>
      <c r="J7" s="346" t="s">
        <v>387</v>
      </c>
    </row>
    <row r="8" spans="1:12" s="18" customFormat="1" ht="28.5" customHeight="1">
      <c r="A8" s="1025"/>
      <c r="B8" s="344" t="s">
        <v>388</v>
      </c>
      <c r="C8" s="84" t="s">
        <v>388</v>
      </c>
      <c r="D8" s="201" t="s">
        <v>633</v>
      </c>
      <c r="E8" s="201" t="s">
        <v>634</v>
      </c>
      <c r="F8" s="201" t="s">
        <v>592</v>
      </c>
      <c r="G8" s="1351" t="s">
        <v>635</v>
      </c>
      <c r="H8" s="1043"/>
      <c r="I8" s="1033"/>
      <c r="J8" s="344" t="s">
        <v>388</v>
      </c>
    </row>
    <row r="9" spans="1:12" s="18" customFormat="1" ht="8.25" customHeight="1">
      <c r="A9" s="141"/>
      <c r="B9" s="202"/>
      <c r="C9" s="203"/>
      <c r="D9" s="203"/>
      <c r="E9" s="203"/>
      <c r="F9" s="203"/>
      <c r="G9" s="204"/>
      <c r="H9" s="204"/>
      <c r="I9" s="204"/>
      <c r="J9" s="204"/>
    </row>
    <row r="10" spans="1:12" s="18" customFormat="1" ht="27" customHeight="1">
      <c r="A10" s="611">
        <v>2017</v>
      </c>
      <c r="B10" s="608">
        <v>32</v>
      </c>
      <c r="C10" s="608">
        <v>2</v>
      </c>
      <c r="D10" s="613">
        <v>25</v>
      </c>
      <c r="E10" s="613">
        <v>10</v>
      </c>
      <c r="F10" s="613">
        <v>15</v>
      </c>
      <c r="G10" s="1353">
        <v>30</v>
      </c>
      <c r="H10" s="1353"/>
      <c r="I10" s="1353"/>
      <c r="J10" s="606" t="s">
        <v>33</v>
      </c>
    </row>
    <row r="11" spans="1:12" s="18" customFormat="1" ht="27" customHeight="1">
      <c r="A11" s="611">
        <v>2018</v>
      </c>
      <c r="B11" s="597">
        <v>32</v>
      </c>
      <c r="C11" s="597">
        <v>2</v>
      </c>
      <c r="D11" s="597">
        <v>25</v>
      </c>
      <c r="E11" s="597">
        <v>10</v>
      </c>
      <c r="F11" s="597">
        <v>15</v>
      </c>
      <c r="G11" s="1352">
        <v>30</v>
      </c>
      <c r="H11" s="1352"/>
      <c r="I11" s="1352"/>
      <c r="J11" s="557" t="s">
        <v>33</v>
      </c>
    </row>
    <row r="12" spans="1:12" s="18" customFormat="1" ht="27" customHeight="1">
      <c r="A12" s="611">
        <v>2019</v>
      </c>
      <c r="B12" s="593">
        <v>32</v>
      </c>
      <c r="C12" s="593">
        <v>2</v>
      </c>
      <c r="D12" s="591">
        <v>24</v>
      </c>
      <c r="E12" s="591">
        <v>9</v>
      </c>
      <c r="F12" s="607">
        <v>15</v>
      </c>
      <c r="G12" s="1354">
        <v>30</v>
      </c>
      <c r="H12" s="1354"/>
      <c r="I12" s="1354"/>
      <c r="J12" s="615" t="s">
        <v>33</v>
      </c>
    </row>
    <row r="13" spans="1:12" s="18" customFormat="1" ht="27" customHeight="1">
      <c r="A13" s="572">
        <v>2020</v>
      </c>
      <c r="B13" s="567">
        <v>33</v>
      </c>
      <c r="C13" s="567">
        <v>2</v>
      </c>
      <c r="D13" s="565">
        <v>29</v>
      </c>
      <c r="E13" s="565">
        <v>11</v>
      </c>
      <c r="F13" s="570">
        <v>18</v>
      </c>
      <c r="G13" s="1354">
        <v>31</v>
      </c>
      <c r="H13" s="1354"/>
      <c r="I13" s="1354"/>
      <c r="J13" s="574" t="s">
        <v>33</v>
      </c>
    </row>
    <row r="14" spans="1:12" s="29" customFormat="1" ht="27" customHeight="1">
      <c r="A14" s="723">
        <v>2021</v>
      </c>
      <c r="B14" s="799">
        <f>SUM(B16:B24)</f>
        <v>33</v>
      </c>
      <c r="C14" s="743">
        <f>SUM(C16:C24)</f>
        <v>2</v>
      </c>
      <c r="D14" s="743">
        <f>SUM(D16:D24)</f>
        <v>27</v>
      </c>
      <c r="E14" s="851">
        <f>SUM(E16:E24)</f>
        <v>8</v>
      </c>
      <c r="F14" s="851">
        <f>SUM(F16:F24)</f>
        <v>19</v>
      </c>
      <c r="G14" s="1355">
        <f>SUM(G16:I24)</f>
        <v>31</v>
      </c>
      <c r="H14" s="1355"/>
      <c r="I14" s="1355"/>
      <c r="J14" s="799" t="s">
        <v>966</v>
      </c>
      <c r="K14" s="205"/>
      <c r="L14" s="205"/>
    </row>
    <row r="15" spans="1:12" s="18" customFormat="1" ht="12.75" customHeight="1">
      <c r="A15" s="762"/>
      <c r="B15" s="747"/>
      <c r="C15" s="747"/>
      <c r="D15" s="747"/>
      <c r="E15" s="747"/>
      <c r="F15" s="747"/>
      <c r="G15" s="1347"/>
      <c r="H15" s="1347"/>
      <c r="I15" s="1347"/>
      <c r="J15" s="747"/>
    </row>
    <row r="16" spans="1:12" s="18" customFormat="1" ht="33.75" customHeight="1">
      <c r="A16" s="730" t="s">
        <v>971</v>
      </c>
      <c r="B16" s="863">
        <f>SUM(C16,G16)</f>
        <v>1</v>
      </c>
      <c r="C16" s="884" t="s">
        <v>965</v>
      </c>
      <c r="D16" s="884" t="s">
        <v>966</v>
      </c>
      <c r="E16" s="884" t="s">
        <v>965</v>
      </c>
      <c r="F16" s="884" t="s">
        <v>33</v>
      </c>
      <c r="G16" s="1356">
        <v>1</v>
      </c>
      <c r="H16" s="1356"/>
      <c r="I16" s="1356"/>
      <c r="J16" s="884" t="s">
        <v>965</v>
      </c>
    </row>
    <row r="17" spans="1:10" s="18" customFormat="1" ht="33.75" customHeight="1">
      <c r="A17" s="730" t="s">
        <v>972</v>
      </c>
      <c r="B17" s="863">
        <f t="shared" ref="B17" si="0">SUM(C17,G17)</f>
        <v>1</v>
      </c>
      <c r="C17" s="884" t="s">
        <v>965</v>
      </c>
      <c r="D17" s="884" t="s">
        <v>966</v>
      </c>
      <c r="E17" s="884" t="s">
        <v>965</v>
      </c>
      <c r="F17" s="884" t="s">
        <v>33</v>
      </c>
      <c r="G17" s="1356">
        <v>1</v>
      </c>
      <c r="H17" s="1356"/>
      <c r="I17" s="1356"/>
      <c r="J17" s="884" t="s">
        <v>966</v>
      </c>
    </row>
    <row r="18" spans="1:10" s="18" customFormat="1" ht="33.75" customHeight="1">
      <c r="A18" s="730" t="s">
        <v>973</v>
      </c>
      <c r="B18" s="863">
        <f t="shared" ref="B18" si="1">SUM(C18,G18)</f>
        <v>6</v>
      </c>
      <c r="C18" s="884" t="s">
        <v>965</v>
      </c>
      <c r="D18" s="884" t="s">
        <v>967</v>
      </c>
      <c r="E18" s="884" t="s">
        <v>965</v>
      </c>
      <c r="F18" s="884" t="s">
        <v>33</v>
      </c>
      <c r="G18" s="1356">
        <v>6</v>
      </c>
      <c r="H18" s="1356"/>
      <c r="I18" s="1356"/>
      <c r="J18" s="884" t="s">
        <v>965</v>
      </c>
    </row>
    <row r="19" spans="1:10" s="18" customFormat="1" ht="33.75" customHeight="1">
      <c r="A19" s="730" t="s">
        <v>974</v>
      </c>
      <c r="B19" s="863">
        <f t="shared" ref="B19" si="2">SUM(C19,G19)</f>
        <v>11</v>
      </c>
      <c r="C19" s="864">
        <v>1</v>
      </c>
      <c r="D19" s="884">
        <f>SUM(E19:F19)</f>
        <v>20</v>
      </c>
      <c r="E19" s="864">
        <v>5</v>
      </c>
      <c r="F19" s="864">
        <v>15</v>
      </c>
      <c r="G19" s="1356">
        <v>10</v>
      </c>
      <c r="H19" s="1356"/>
      <c r="I19" s="1356"/>
      <c r="J19" s="884" t="s">
        <v>965</v>
      </c>
    </row>
    <row r="20" spans="1:10" s="18" customFormat="1" ht="33.75" customHeight="1">
      <c r="A20" s="730" t="s">
        <v>975</v>
      </c>
      <c r="B20" s="863">
        <f t="shared" ref="B20" si="3">SUM(C20,G20)</f>
        <v>2</v>
      </c>
      <c r="C20" s="884" t="s">
        <v>965</v>
      </c>
      <c r="D20" s="884" t="s">
        <v>966</v>
      </c>
      <c r="E20" s="884" t="s">
        <v>966</v>
      </c>
      <c r="F20" s="884" t="s">
        <v>33</v>
      </c>
      <c r="G20" s="1356">
        <v>2</v>
      </c>
      <c r="H20" s="1356"/>
      <c r="I20" s="1356"/>
      <c r="J20" s="919" t="s">
        <v>168</v>
      </c>
    </row>
    <row r="21" spans="1:10" s="18" customFormat="1" ht="33.75" customHeight="1">
      <c r="A21" s="730" t="s">
        <v>976</v>
      </c>
      <c r="B21" s="863" t="s">
        <v>992</v>
      </c>
      <c r="C21" s="884" t="s">
        <v>966</v>
      </c>
      <c r="D21" s="884" t="s">
        <v>966</v>
      </c>
      <c r="E21" s="884" t="s">
        <v>967</v>
      </c>
      <c r="F21" s="884" t="s">
        <v>33</v>
      </c>
      <c r="G21" s="1357" t="s">
        <v>965</v>
      </c>
      <c r="H21" s="1356"/>
      <c r="I21" s="1356"/>
      <c r="J21" s="884" t="s">
        <v>967</v>
      </c>
    </row>
    <row r="22" spans="1:10" s="18" customFormat="1" ht="33.75" customHeight="1">
      <c r="A22" s="730" t="s">
        <v>977</v>
      </c>
      <c r="B22" s="863" t="s">
        <v>992</v>
      </c>
      <c r="C22" s="884" t="s">
        <v>965</v>
      </c>
      <c r="D22" s="884" t="s">
        <v>965</v>
      </c>
      <c r="E22" s="884" t="s">
        <v>967</v>
      </c>
      <c r="F22" s="884" t="s">
        <v>33</v>
      </c>
      <c r="G22" s="1357" t="s">
        <v>965</v>
      </c>
      <c r="H22" s="1356"/>
      <c r="I22" s="1356"/>
      <c r="J22" s="884" t="s">
        <v>965</v>
      </c>
    </row>
    <row r="23" spans="1:10" s="18" customFormat="1" ht="33.75" customHeight="1">
      <c r="A23" s="730" t="s">
        <v>978</v>
      </c>
      <c r="B23" s="863">
        <f t="shared" ref="B23" si="4">SUM(C23,G23)</f>
        <v>3</v>
      </c>
      <c r="C23" s="884" t="s">
        <v>965</v>
      </c>
      <c r="D23" s="884" t="s">
        <v>966</v>
      </c>
      <c r="E23" s="884" t="s">
        <v>965</v>
      </c>
      <c r="F23" s="884" t="s">
        <v>33</v>
      </c>
      <c r="G23" s="1356">
        <v>3</v>
      </c>
      <c r="H23" s="1356"/>
      <c r="I23" s="1356"/>
      <c r="J23" s="884" t="s">
        <v>965</v>
      </c>
    </row>
    <row r="24" spans="1:10" s="18" customFormat="1" ht="33.75" customHeight="1">
      <c r="A24" s="730" t="s">
        <v>979</v>
      </c>
      <c r="B24" s="863">
        <f t="shared" ref="B24" si="5">SUM(C24,G24)</f>
        <v>9</v>
      </c>
      <c r="C24" s="864">
        <v>1</v>
      </c>
      <c r="D24" s="864">
        <f>SUM(E24:F24)</f>
        <v>7</v>
      </c>
      <c r="E24" s="864">
        <v>3</v>
      </c>
      <c r="F24" s="864">
        <v>4</v>
      </c>
      <c r="G24" s="1356">
        <v>8</v>
      </c>
      <c r="H24" s="1356"/>
      <c r="I24" s="1356"/>
      <c r="J24" s="884" t="s">
        <v>965</v>
      </c>
    </row>
    <row r="25" spans="1:10" s="18" customFormat="1" ht="7.5" customHeight="1" thickBot="1">
      <c r="A25" s="206"/>
      <c r="B25" s="207"/>
      <c r="C25" s="1359"/>
      <c r="D25" s="1359"/>
      <c r="E25" s="1359"/>
      <c r="F25" s="1359"/>
      <c r="G25" s="1359"/>
      <c r="H25" s="1359"/>
      <c r="I25" s="390"/>
      <c r="J25" s="390"/>
    </row>
    <row r="26" spans="1:10" s="18" customFormat="1" ht="8.25" customHeight="1">
      <c r="A26" s="1063"/>
      <c r="B26" s="1063"/>
      <c r="C26" s="1063"/>
      <c r="D26" s="1063"/>
      <c r="E26" s="1063"/>
      <c r="F26" s="1063"/>
      <c r="G26" s="1063"/>
      <c r="H26" s="1063"/>
      <c r="I26" s="1063"/>
      <c r="J26" s="1063"/>
    </row>
    <row r="27" spans="1:10" s="18" customFormat="1" ht="16.5">
      <c r="A27" s="333" t="s">
        <v>792</v>
      </c>
      <c r="B27" s="166"/>
      <c r="C27" s="166"/>
      <c r="D27" s="166"/>
      <c r="E27" s="166"/>
      <c r="F27" s="166"/>
      <c r="G27" s="166"/>
      <c r="H27" s="1045" t="s">
        <v>802</v>
      </c>
      <c r="I27" s="1045"/>
      <c r="J27" s="1045"/>
    </row>
    <row r="28" spans="1:10" s="18" customFormat="1">
      <c r="A28" s="1358" t="s">
        <v>758</v>
      </c>
      <c r="B28" s="1358"/>
    </row>
  </sheetData>
  <mergeCells count="33">
    <mergeCell ref="G24:I24"/>
    <mergeCell ref="A28:B28"/>
    <mergeCell ref="C25:H25"/>
    <mergeCell ref="A26:H26"/>
    <mergeCell ref="I26:J26"/>
    <mergeCell ref="H27:J27"/>
    <mergeCell ref="G18:I18"/>
    <mergeCell ref="G20:I20"/>
    <mergeCell ref="G19:I19"/>
    <mergeCell ref="G21:I21"/>
    <mergeCell ref="G23:I23"/>
    <mergeCell ref="G22:I22"/>
    <mergeCell ref="G12:I12"/>
    <mergeCell ref="G13:I13"/>
    <mergeCell ref="G14:I14"/>
    <mergeCell ref="G17:I17"/>
    <mergeCell ref="G16:I16"/>
    <mergeCell ref="A7:A8"/>
    <mergeCell ref="G15:I15"/>
    <mergeCell ref="A1:J1"/>
    <mergeCell ref="A2:J2"/>
    <mergeCell ref="A4:B4"/>
    <mergeCell ref="I4:J4"/>
    <mergeCell ref="C5:F5"/>
    <mergeCell ref="G5:I5"/>
    <mergeCell ref="A5:A6"/>
    <mergeCell ref="C6:F6"/>
    <mergeCell ref="G6:I6"/>
    <mergeCell ref="D7:E7"/>
    <mergeCell ref="G7:I7"/>
    <mergeCell ref="G8:I8"/>
    <mergeCell ref="G11:I11"/>
    <mergeCell ref="G10:I1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32"/>
  <sheetViews>
    <sheetView zoomScaleNormal="100" workbookViewId="0">
      <selection sqref="A1:P1"/>
    </sheetView>
  </sheetViews>
  <sheetFormatPr defaultRowHeight="13.5"/>
  <cols>
    <col min="1" max="1" width="8.77734375" customWidth="1"/>
    <col min="2" max="2" width="4.6640625" customWidth="1"/>
    <col min="3" max="3" width="4.33203125" customWidth="1"/>
    <col min="4" max="4" width="4.109375" customWidth="1"/>
    <col min="5" max="5" width="4.6640625" customWidth="1"/>
    <col min="6" max="6" width="4.88671875" customWidth="1"/>
    <col min="7" max="7" width="4.5546875" customWidth="1"/>
    <col min="8" max="8" width="4.88671875" bestFit="1" customWidth="1"/>
    <col min="9" max="9" width="3.5546875" customWidth="1"/>
    <col min="10" max="10" width="3.77734375" customWidth="1"/>
    <col min="11" max="11" width="4.109375" customWidth="1"/>
    <col min="12" max="12" width="4.5546875" customWidth="1"/>
    <col min="13" max="14" width="4.21875" customWidth="1"/>
    <col min="15" max="15" width="4.77734375" customWidth="1"/>
    <col min="16" max="16" width="4.44140625" customWidth="1"/>
  </cols>
  <sheetData>
    <row r="1" spans="1:20" ht="22.5">
      <c r="A1" s="971" t="s">
        <v>806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/>
      <c r="P1" s="971"/>
    </row>
    <row r="2" spans="1:20" ht="22.5">
      <c r="A2" s="971" t="s">
        <v>477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</row>
    <row r="3" spans="1:20" ht="13.5" customHeight="1">
      <c r="A3" s="1"/>
    </row>
    <row r="4" spans="1:20" s="2" customFormat="1" ht="14.25" customHeight="1" thickBot="1">
      <c r="A4" s="974" t="s">
        <v>478</v>
      </c>
      <c r="B4" s="974"/>
      <c r="C4" s="974"/>
      <c r="D4" s="974"/>
      <c r="E4" s="30"/>
      <c r="F4" s="30"/>
      <c r="G4" s="30"/>
      <c r="H4" s="30"/>
      <c r="I4" s="157"/>
      <c r="J4" s="157"/>
      <c r="K4" s="157"/>
      <c r="L4" s="83"/>
      <c r="M4" s="83"/>
      <c r="N4" s="83"/>
      <c r="O4" s="399"/>
      <c r="P4" s="238" t="s">
        <v>479</v>
      </c>
    </row>
    <row r="5" spans="1:20" s="2" customFormat="1" ht="18.75" customHeight="1">
      <c r="A5" s="1213" t="s">
        <v>688</v>
      </c>
      <c r="B5" s="1159" t="s">
        <v>480</v>
      </c>
      <c r="C5" s="1160"/>
      <c r="D5" s="1213"/>
      <c r="E5" s="1159" t="s">
        <v>481</v>
      </c>
      <c r="F5" s="1160"/>
      <c r="G5" s="1160"/>
      <c r="H5" s="1213"/>
      <c r="I5" s="1360" t="s">
        <v>482</v>
      </c>
      <c r="J5" s="1361"/>
      <c r="K5" s="1361"/>
      <c r="L5" s="1361"/>
      <c r="M5" s="1361"/>
      <c r="N5" s="1361"/>
      <c r="O5" s="1159" t="s">
        <v>483</v>
      </c>
      <c r="P5" s="1160"/>
    </row>
    <row r="6" spans="1:20" s="2" customFormat="1" ht="24.75" customHeight="1">
      <c r="A6" s="1215"/>
      <c r="B6" s="1330" t="s">
        <v>484</v>
      </c>
      <c r="C6" s="1331"/>
      <c r="D6" s="1314"/>
      <c r="E6" s="1214"/>
      <c r="F6" s="1006"/>
      <c r="G6" s="1006"/>
      <c r="H6" s="1215"/>
      <c r="I6" s="1362" t="s">
        <v>485</v>
      </c>
      <c r="J6" s="1363"/>
      <c r="K6" s="1364" t="s">
        <v>486</v>
      </c>
      <c r="L6" s="1365"/>
      <c r="M6" s="1364" t="s">
        <v>487</v>
      </c>
      <c r="N6" s="1365"/>
      <c r="O6" s="1214" t="s">
        <v>488</v>
      </c>
      <c r="P6" s="1006"/>
    </row>
    <row r="7" spans="1:20" s="2" customFormat="1" ht="26.25" customHeight="1">
      <c r="A7" s="1215" t="s">
        <v>175</v>
      </c>
      <c r="B7" s="391" t="s">
        <v>489</v>
      </c>
      <c r="C7" s="186" t="s">
        <v>165</v>
      </c>
      <c r="D7" s="186" t="s">
        <v>166</v>
      </c>
      <c r="E7" s="1366" t="s">
        <v>489</v>
      </c>
      <c r="F7" s="1368" t="s">
        <v>490</v>
      </c>
      <c r="G7" s="1369"/>
      <c r="H7" s="1370"/>
      <c r="I7" s="1201" t="s">
        <v>698</v>
      </c>
      <c r="J7" s="1205"/>
      <c r="K7" s="1351" t="s">
        <v>690</v>
      </c>
      <c r="L7" s="1033"/>
      <c r="M7" s="1042" t="s">
        <v>691</v>
      </c>
      <c r="N7" s="1033"/>
      <c r="O7" s="1330"/>
      <c r="P7" s="1331"/>
    </row>
    <row r="8" spans="1:20" s="2" customFormat="1" ht="24.75" customHeight="1">
      <c r="A8" s="1314"/>
      <c r="B8" s="275" t="s">
        <v>458</v>
      </c>
      <c r="C8" s="426" t="s">
        <v>689</v>
      </c>
      <c r="D8" s="276" t="s">
        <v>203</v>
      </c>
      <c r="E8" s="1367"/>
      <c r="F8" s="359" t="s">
        <v>201</v>
      </c>
      <c r="G8" s="361" t="s">
        <v>165</v>
      </c>
      <c r="H8" s="277" t="s">
        <v>166</v>
      </c>
      <c r="I8" s="278" t="s">
        <v>489</v>
      </c>
      <c r="J8" s="279" t="s">
        <v>376</v>
      </c>
      <c r="K8" s="280" t="s">
        <v>489</v>
      </c>
      <c r="L8" s="281" t="s">
        <v>376</v>
      </c>
      <c r="M8" s="280" t="s">
        <v>489</v>
      </c>
      <c r="N8" s="280" t="s">
        <v>376</v>
      </c>
      <c r="O8" s="355" t="s">
        <v>387</v>
      </c>
      <c r="P8" s="355" t="s">
        <v>376</v>
      </c>
    </row>
    <row r="9" spans="1:20" s="2" customFormat="1" ht="12">
      <c r="A9" s="383"/>
      <c r="B9" s="355"/>
      <c r="C9" s="356"/>
      <c r="D9" s="356"/>
      <c r="E9" s="326"/>
      <c r="F9" s="326"/>
      <c r="G9" s="326"/>
      <c r="H9" s="326"/>
      <c r="I9" s="326"/>
      <c r="J9" s="326"/>
      <c r="K9" s="399"/>
      <c r="L9" s="399"/>
      <c r="M9" s="399"/>
      <c r="N9" s="399"/>
      <c r="O9" s="356"/>
      <c r="P9" s="356"/>
    </row>
    <row r="10" spans="1:20" s="2" customFormat="1" ht="31.5" customHeight="1">
      <c r="A10" s="611">
        <v>2017</v>
      </c>
      <c r="B10" s="616">
        <v>2109</v>
      </c>
      <c r="C10" s="680">
        <v>1288</v>
      </c>
      <c r="D10" s="680">
        <v>1548</v>
      </c>
      <c r="E10" s="616">
        <v>2025</v>
      </c>
      <c r="F10" s="616">
        <v>2724</v>
      </c>
      <c r="G10" s="616">
        <v>1235</v>
      </c>
      <c r="H10" s="616">
        <v>1489</v>
      </c>
      <c r="I10" s="616">
        <v>71</v>
      </c>
      <c r="J10" s="616">
        <v>99</v>
      </c>
      <c r="K10" s="616">
        <v>70</v>
      </c>
      <c r="L10" s="616">
        <v>98</v>
      </c>
      <c r="M10" s="616">
        <v>1</v>
      </c>
      <c r="N10" s="616">
        <v>1</v>
      </c>
      <c r="O10" s="616">
        <v>1</v>
      </c>
      <c r="P10" s="616">
        <v>13</v>
      </c>
      <c r="Q10" s="427"/>
      <c r="R10" s="427"/>
    </row>
    <row r="11" spans="1:20" s="2" customFormat="1" ht="31.5" customHeight="1">
      <c r="A11" s="611">
        <v>2018</v>
      </c>
      <c r="B11" s="616">
        <v>2325</v>
      </c>
      <c r="C11" s="616">
        <v>1404</v>
      </c>
      <c r="D11" s="616">
        <v>1628</v>
      </c>
      <c r="E11" s="616">
        <v>2249</v>
      </c>
      <c r="F11" s="616">
        <v>2939</v>
      </c>
      <c r="G11" s="616">
        <v>1355</v>
      </c>
      <c r="H11" s="616">
        <v>1584</v>
      </c>
      <c r="I11" s="616">
        <v>62</v>
      </c>
      <c r="J11" s="616">
        <v>79</v>
      </c>
      <c r="K11" s="616">
        <v>62</v>
      </c>
      <c r="L11" s="616">
        <v>79</v>
      </c>
      <c r="M11" s="616" t="s">
        <v>33</v>
      </c>
      <c r="N11" s="616" t="s">
        <v>33</v>
      </c>
      <c r="O11" s="616">
        <v>1</v>
      </c>
      <c r="P11" s="616">
        <v>14</v>
      </c>
      <c r="Q11" s="427"/>
      <c r="R11" s="427"/>
    </row>
    <row r="12" spans="1:20" s="2" customFormat="1" ht="31.5" customHeight="1">
      <c r="A12" s="611">
        <v>2019</v>
      </c>
      <c r="B12" s="617">
        <v>2528</v>
      </c>
      <c r="C12" s="486">
        <v>1515</v>
      </c>
      <c r="D12" s="486">
        <v>1719</v>
      </c>
      <c r="E12" s="617">
        <v>2434</v>
      </c>
      <c r="F12" s="617">
        <v>3124</v>
      </c>
      <c r="G12" s="617">
        <v>1459</v>
      </c>
      <c r="H12" s="617">
        <v>1665</v>
      </c>
      <c r="I12" s="617">
        <v>79</v>
      </c>
      <c r="J12" s="617">
        <v>95</v>
      </c>
      <c r="K12" s="617">
        <v>79</v>
      </c>
      <c r="L12" s="617">
        <v>95</v>
      </c>
      <c r="M12" s="617" t="s">
        <v>33</v>
      </c>
      <c r="N12" s="617" t="s">
        <v>33</v>
      </c>
      <c r="O12" s="617">
        <v>1</v>
      </c>
      <c r="P12" s="486">
        <v>15</v>
      </c>
      <c r="Q12" s="427"/>
      <c r="R12" s="427"/>
    </row>
    <row r="13" spans="1:20" s="2" customFormat="1" ht="31.5" customHeight="1">
      <c r="A13" s="530">
        <v>2020</v>
      </c>
      <c r="B13" s="537">
        <v>2938</v>
      </c>
      <c r="C13" s="486">
        <v>1729</v>
      </c>
      <c r="D13" s="486">
        <v>1947</v>
      </c>
      <c r="E13" s="537">
        <v>2836</v>
      </c>
      <c r="F13" s="537">
        <v>3558</v>
      </c>
      <c r="G13" s="537">
        <v>1665</v>
      </c>
      <c r="H13" s="537">
        <v>1893</v>
      </c>
      <c r="I13" s="537">
        <v>87</v>
      </c>
      <c r="J13" s="537">
        <v>103</v>
      </c>
      <c r="K13" s="537">
        <v>87</v>
      </c>
      <c r="L13" s="537">
        <v>103</v>
      </c>
      <c r="M13" s="537" t="s">
        <v>33</v>
      </c>
      <c r="N13" s="537" t="s">
        <v>33</v>
      </c>
      <c r="O13" s="537">
        <v>1</v>
      </c>
      <c r="P13" s="486">
        <v>15</v>
      </c>
      <c r="Q13" s="427"/>
      <c r="R13" s="427"/>
      <c r="T13" s="854"/>
    </row>
    <row r="14" spans="1:20" s="2" customFormat="1" ht="31.5" customHeight="1">
      <c r="A14" s="723">
        <v>2021</v>
      </c>
      <c r="B14" s="800">
        <v>3347</v>
      </c>
      <c r="C14" s="800">
        <f t="shared" ref="C14:L14" si="0">SUM(C16:C24)</f>
        <v>1910</v>
      </c>
      <c r="D14" s="800">
        <f t="shared" si="0"/>
        <v>2228</v>
      </c>
      <c r="E14" s="800">
        <f t="shared" si="0"/>
        <v>3264</v>
      </c>
      <c r="F14" s="800">
        <f t="shared" si="0"/>
        <v>4019</v>
      </c>
      <c r="G14" s="800">
        <f t="shared" si="0"/>
        <v>1847</v>
      </c>
      <c r="H14" s="800">
        <f t="shared" si="0"/>
        <v>2172</v>
      </c>
      <c r="I14" s="800">
        <f t="shared" si="0"/>
        <v>83</v>
      </c>
      <c r="J14" s="800">
        <f t="shared" si="0"/>
        <v>102</v>
      </c>
      <c r="K14" s="800">
        <f t="shared" si="0"/>
        <v>83</v>
      </c>
      <c r="L14" s="800">
        <f t="shared" si="0"/>
        <v>102</v>
      </c>
      <c r="M14" s="800" t="s">
        <v>966</v>
      </c>
      <c r="N14" s="800" t="s">
        <v>966</v>
      </c>
      <c r="O14" s="800">
        <f>SUM(O16:O24)</f>
        <v>2</v>
      </c>
      <c r="P14" s="800">
        <f>SUM(P16:P24)</f>
        <v>17</v>
      </c>
      <c r="Q14" s="428"/>
      <c r="R14" s="427"/>
      <c r="T14" s="854"/>
    </row>
    <row r="15" spans="1:20" s="2" customFormat="1" ht="21" customHeight="1">
      <c r="A15" s="723"/>
      <c r="B15" s="801"/>
      <c r="C15" s="801"/>
      <c r="D15" s="801"/>
      <c r="E15" s="801"/>
      <c r="F15" s="801"/>
      <c r="G15" s="801"/>
      <c r="H15" s="801"/>
      <c r="I15" s="801"/>
      <c r="J15" s="801"/>
      <c r="K15" s="801"/>
      <c r="L15" s="801"/>
      <c r="M15" s="801"/>
      <c r="N15" s="801"/>
      <c r="O15" s="801"/>
      <c r="P15" s="801"/>
      <c r="Q15" s="428"/>
    </row>
    <row r="16" spans="1:20" s="2" customFormat="1" ht="32.25" customHeight="1">
      <c r="A16" s="730" t="s">
        <v>971</v>
      </c>
      <c r="B16" s="901">
        <f>SUM(E16,I16)</f>
        <v>150</v>
      </c>
      <c r="C16" s="898">
        <v>104</v>
      </c>
      <c r="D16" s="898">
        <v>101</v>
      </c>
      <c r="E16" s="898">
        <v>139</v>
      </c>
      <c r="F16" s="898">
        <f t="shared" ref="F16:F24" si="1">SUM(G16:H16)</f>
        <v>178</v>
      </c>
      <c r="G16" s="898">
        <v>90</v>
      </c>
      <c r="H16" s="898">
        <v>88</v>
      </c>
      <c r="I16" s="899">
        <f>SUM(K16,M16)</f>
        <v>11</v>
      </c>
      <c r="J16" s="899">
        <f>SUM(L16,N16)</f>
        <v>11</v>
      </c>
      <c r="K16" s="898">
        <v>11</v>
      </c>
      <c r="L16" s="898">
        <v>11</v>
      </c>
      <c r="M16" s="900" t="s">
        <v>965</v>
      </c>
      <c r="N16" s="900" t="s">
        <v>965</v>
      </c>
      <c r="O16" s="898">
        <v>1</v>
      </c>
      <c r="P16" s="898">
        <v>16</v>
      </c>
      <c r="Q16" s="428"/>
    </row>
    <row r="17" spans="1:18" s="2" customFormat="1" ht="32.25" customHeight="1">
      <c r="A17" s="730" t="s">
        <v>972</v>
      </c>
      <c r="B17" s="901">
        <f t="shared" ref="B17" si="2">SUM(E17,I17,P17)</f>
        <v>349</v>
      </c>
      <c r="C17" s="898">
        <v>224</v>
      </c>
      <c r="D17" s="898">
        <v>185</v>
      </c>
      <c r="E17" s="898">
        <v>346</v>
      </c>
      <c r="F17" s="898">
        <f t="shared" si="1"/>
        <v>406</v>
      </c>
      <c r="G17" s="898">
        <v>222</v>
      </c>
      <c r="H17" s="898">
        <v>184</v>
      </c>
      <c r="I17" s="899">
        <f t="shared" ref="I17" si="3">SUM(K17,M17)</f>
        <v>3</v>
      </c>
      <c r="J17" s="899">
        <f t="shared" ref="J17" si="4">SUM(L17,N17)</f>
        <v>3</v>
      </c>
      <c r="K17" s="898">
        <v>3</v>
      </c>
      <c r="L17" s="898">
        <v>3</v>
      </c>
      <c r="M17" s="900" t="s">
        <v>965</v>
      </c>
      <c r="N17" s="900" t="s">
        <v>965</v>
      </c>
      <c r="O17" s="900" t="s">
        <v>965</v>
      </c>
      <c r="P17" s="900" t="s">
        <v>965</v>
      </c>
      <c r="Q17" s="428"/>
    </row>
    <row r="18" spans="1:18" s="2" customFormat="1" ht="32.25" customHeight="1">
      <c r="A18" s="730" t="s">
        <v>973</v>
      </c>
      <c r="B18" s="901">
        <f t="shared" ref="B18" si="5">SUM(E18,I18,P18)</f>
        <v>501</v>
      </c>
      <c r="C18" s="898">
        <v>273</v>
      </c>
      <c r="D18" s="898">
        <v>386</v>
      </c>
      <c r="E18" s="898">
        <v>486</v>
      </c>
      <c r="F18" s="898">
        <f t="shared" si="1"/>
        <v>640</v>
      </c>
      <c r="G18" s="898">
        <v>263</v>
      </c>
      <c r="H18" s="898">
        <v>377</v>
      </c>
      <c r="I18" s="899">
        <f t="shared" ref="I18" si="6">SUM(K18,M18)</f>
        <v>15</v>
      </c>
      <c r="J18" s="899">
        <f t="shared" ref="J18" si="7">SUM(L18,N18)</f>
        <v>19</v>
      </c>
      <c r="K18" s="898">
        <v>15</v>
      </c>
      <c r="L18" s="898">
        <v>19</v>
      </c>
      <c r="M18" s="900" t="s">
        <v>965</v>
      </c>
      <c r="N18" s="900" t="s">
        <v>967</v>
      </c>
      <c r="O18" s="900" t="s">
        <v>965</v>
      </c>
      <c r="P18" s="900" t="s">
        <v>966</v>
      </c>
      <c r="Q18" s="428"/>
    </row>
    <row r="19" spans="1:18" s="2" customFormat="1" ht="32.25" customHeight="1">
      <c r="A19" s="730" t="s">
        <v>974</v>
      </c>
      <c r="B19" s="901">
        <f t="shared" ref="B19" si="8">SUM(E19,I19,P19)</f>
        <v>826</v>
      </c>
      <c r="C19" s="898">
        <v>468</v>
      </c>
      <c r="D19" s="898">
        <v>567</v>
      </c>
      <c r="E19" s="898">
        <v>804</v>
      </c>
      <c r="F19" s="898">
        <f t="shared" si="1"/>
        <v>1007</v>
      </c>
      <c r="G19" s="898">
        <v>452</v>
      </c>
      <c r="H19" s="898">
        <v>555</v>
      </c>
      <c r="I19" s="899">
        <f t="shared" ref="I19" si="9">SUM(K19,M19)</f>
        <v>22</v>
      </c>
      <c r="J19" s="899">
        <f t="shared" ref="J19" si="10">SUM(L19,N19)</f>
        <v>28</v>
      </c>
      <c r="K19" s="898">
        <v>22</v>
      </c>
      <c r="L19" s="898">
        <v>28</v>
      </c>
      <c r="M19" s="900" t="s">
        <v>966</v>
      </c>
      <c r="N19" s="900" t="s">
        <v>967</v>
      </c>
      <c r="O19" s="900" t="s">
        <v>966</v>
      </c>
      <c r="P19" s="900" t="s">
        <v>967</v>
      </c>
      <c r="Q19" s="428"/>
    </row>
    <row r="20" spans="1:18" s="2" customFormat="1" ht="32.25" customHeight="1">
      <c r="A20" s="730" t="s">
        <v>975</v>
      </c>
      <c r="B20" s="901">
        <f t="shared" ref="B20" si="11">SUM(E20,I20,P20)</f>
        <v>385</v>
      </c>
      <c r="C20" s="898">
        <v>197</v>
      </c>
      <c r="D20" s="898">
        <v>259</v>
      </c>
      <c r="E20" s="898">
        <v>377</v>
      </c>
      <c r="F20" s="898">
        <f t="shared" si="1"/>
        <v>445</v>
      </c>
      <c r="G20" s="898">
        <v>192</v>
      </c>
      <c r="H20" s="898">
        <v>253</v>
      </c>
      <c r="I20" s="899">
        <f t="shared" ref="I20" si="12">SUM(K20,M20)</f>
        <v>8</v>
      </c>
      <c r="J20" s="899">
        <f t="shared" ref="J20" si="13">SUM(L20,N20)</f>
        <v>11</v>
      </c>
      <c r="K20" s="898">
        <v>8</v>
      </c>
      <c r="L20" s="898">
        <v>11</v>
      </c>
      <c r="M20" s="900" t="s">
        <v>967</v>
      </c>
      <c r="N20" s="900" t="s">
        <v>965</v>
      </c>
      <c r="O20" s="900" t="s">
        <v>967</v>
      </c>
      <c r="P20" s="900" t="s">
        <v>965</v>
      </c>
      <c r="Q20" s="428"/>
    </row>
    <row r="21" spans="1:18" s="2" customFormat="1" ht="32.25" customHeight="1">
      <c r="A21" s="730" t="s">
        <v>976</v>
      </c>
      <c r="B21" s="901">
        <f t="shared" ref="B21" si="14">SUM(E21,I21,P21)</f>
        <v>61</v>
      </c>
      <c r="C21" s="898">
        <v>45</v>
      </c>
      <c r="D21" s="898">
        <v>30</v>
      </c>
      <c r="E21" s="898">
        <v>60</v>
      </c>
      <c r="F21" s="898">
        <f t="shared" si="1"/>
        <v>74</v>
      </c>
      <c r="G21" s="898">
        <v>44</v>
      </c>
      <c r="H21" s="898">
        <v>30</v>
      </c>
      <c r="I21" s="899">
        <f t="shared" ref="I21" si="15">SUM(K21,M21)</f>
        <v>1</v>
      </c>
      <c r="J21" s="899">
        <f t="shared" ref="J21" si="16">SUM(L21,N21)</f>
        <v>1</v>
      </c>
      <c r="K21" s="898">
        <v>1</v>
      </c>
      <c r="L21" s="898">
        <v>1</v>
      </c>
      <c r="M21" s="900" t="s">
        <v>965</v>
      </c>
      <c r="N21" s="900" t="s">
        <v>967</v>
      </c>
      <c r="O21" s="900" t="s">
        <v>965</v>
      </c>
      <c r="P21" s="900" t="s">
        <v>965</v>
      </c>
      <c r="Q21" s="428"/>
    </row>
    <row r="22" spans="1:18" s="2" customFormat="1" ht="32.25" customHeight="1">
      <c r="A22" s="730" t="s">
        <v>977</v>
      </c>
      <c r="B22" s="901">
        <f t="shared" ref="B22" si="17">SUM(E22,I22,P22)</f>
        <v>105</v>
      </c>
      <c r="C22" s="898">
        <v>79</v>
      </c>
      <c r="D22" s="898">
        <v>30</v>
      </c>
      <c r="E22" s="898">
        <v>105</v>
      </c>
      <c r="F22" s="898">
        <f t="shared" si="1"/>
        <v>109</v>
      </c>
      <c r="G22" s="898">
        <v>79</v>
      </c>
      <c r="H22" s="898">
        <v>30</v>
      </c>
      <c r="I22" s="902" t="s">
        <v>966</v>
      </c>
      <c r="J22" s="902" t="s">
        <v>966</v>
      </c>
      <c r="K22" s="903" t="s">
        <v>965</v>
      </c>
      <c r="L22" s="903" t="s">
        <v>965</v>
      </c>
      <c r="M22" s="900" t="s">
        <v>965</v>
      </c>
      <c r="N22" s="900" t="s">
        <v>967</v>
      </c>
      <c r="O22" s="900" t="s">
        <v>967</v>
      </c>
      <c r="P22" s="900" t="s">
        <v>965</v>
      </c>
      <c r="Q22" s="428"/>
    </row>
    <row r="23" spans="1:18" s="2" customFormat="1" ht="32.25" customHeight="1">
      <c r="A23" s="730" t="s">
        <v>978</v>
      </c>
      <c r="B23" s="901">
        <f>SUM(E23,I23)</f>
        <v>397</v>
      </c>
      <c r="C23" s="898">
        <v>218</v>
      </c>
      <c r="D23" s="898">
        <v>256</v>
      </c>
      <c r="E23" s="898">
        <v>394</v>
      </c>
      <c r="F23" s="898">
        <f t="shared" si="1"/>
        <v>470</v>
      </c>
      <c r="G23" s="898">
        <v>215</v>
      </c>
      <c r="H23" s="898">
        <v>255</v>
      </c>
      <c r="I23" s="899">
        <f t="shared" ref="I23" si="18">SUM(K23,M23)</f>
        <v>3</v>
      </c>
      <c r="J23" s="899">
        <f t="shared" ref="J23" si="19">SUM(L23,N23)</f>
        <v>3</v>
      </c>
      <c r="K23" s="898">
        <v>3</v>
      </c>
      <c r="L23" s="898">
        <v>3</v>
      </c>
      <c r="M23" s="900" t="s">
        <v>965</v>
      </c>
      <c r="N23" s="900" t="s">
        <v>965</v>
      </c>
      <c r="O23" s="900">
        <v>1</v>
      </c>
      <c r="P23" s="900">
        <v>1</v>
      </c>
      <c r="Q23" s="428"/>
    </row>
    <row r="24" spans="1:18" s="2" customFormat="1" ht="32.25" customHeight="1">
      <c r="A24" s="730" t="s">
        <v>979</v>
      </c>
      <c r="B24" s="901">
        <f t="shared" ref="B24" si="20">SUM(E24,I24,P24)</f>
        <v>573</v>
      </c>
      <c r="C24" s="898">
        <v>302</v>
      </c>
      <c r="D24" s="898">
        <v>414</v>
      </c>
      <c r="E24" s="898">
        <v>553</v>
      </c>
      <c r="F24" s="898">
        <f t="shared" si="1"/>
        <v>690</v>
      </c>
      <c r="G24" s="898">
        <v>290</v>
      </c>
      <c r="H24" s="898">
        <v>400</v>
      </c>
      <c r="I24" s="899">
        <f t="shared" ref="I24" si="21">SUM(K24,M24)</f>
        <v>20</v>
      </c>
      <c r="J24" s="899">
        <f t="shared" ref="J24" si="22">SUM(L24,N24)</f>
        <v>26</v>
      </c>
      <c r="K24" s="898">
        <v>20</v>
      </c>
      <c r="L24" s="898">
        <v>26</v>
      </c>
      <c r="M24" s="900" t="s">
        <v>965</v>
      </c>
      <c r="N24" s="900" t="s">
        <v>965</v>
      </c>
      <c r="O24" s="900" t="s">
        <v>965</v>
      </c>
      <c r="P24" s="900" t="s">
        <v>965</v>
      </c>
      <c r="Q24" s="428"/>
    </row>
    <row r="25" spans="1:18" s="2" customFormat="1" ht="12.75" thickBot="1">
      <c r="A25" s="183"/>
      <c r="B25" s="28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83"/>
      <c r="N25" s="83"/>
      <c r="O25" s="83"/>
      <c r="P25" s="83"/>
      <c r="Q25" s="428"/>
    </row>
    <row r="26" spans="1:18" s="2" customFormat="1" ht="12">
      <c r="A26" s="1306"/>
      <c r="B26" s="1306"/>
      <c r="C26" s="1306"/>
      <c r="D26" s="1306"/>
      <c r="E26" s="1306"/>
      <c r="F26" s="1306"/>
      <c r="G26" s="1306"/>
      <c r="H26" s="1306"/>
      <c r="I26" s="1306"/>
      <c r="J26" s="1306"/>
      <c r="K26" s="1306"/>
      <c r="L26" s="1306"/>
      <c r="M26" s="399"/>
      <c r="N26" s="399"/>
      <c r="O26" s="399"/>
      <c r="P26" s="399"/>
    </row>
    <row r="27" spans="1:18" s="2" customFormat="1" ht="13.5" customHeight="1">
      <c r="A27" s="1020" t="s">
        <v>836</v>
      </c>
      <c r="B27" s="1020"/>
      <c r="C27" s="337"/>
      <c r="D27" s="199"/>
      <c r="E27" s="199"/>
      <c r="F27" s="199"/>
      <c r="G27" s="199"/>
      <c r="H27" s="199"/>
      <c r="I27" s="199"/>
      <c r="J27" s="399"/>
      <c r="K27" s="1371" t="s">
        <v>837</v>
      </c>
      <c r="L27" s="1371"/>
      <c r="M27" s="1371"/>
      <c r="N27" s="1371"/>
      <c r="O27" s="1371"/>
      <c r="P27" s="1371"/>
      <c r="Q27" s="27"/>
      <c r="R27" s="27"/>
    </row>
    <row r="28" spans="1:18" s="2" customFormat="1" ht="11.25"/>
    <row r="29" spans="1:18" s="2" customFormat="1" ht="11.25"/>
    <row r="30" spans="1:18" s="2" customFormat="1" ht="11.25"/>
    <row r="31" spans="1:18" s="2" customFormat="1" ht="11.25"/>
    <row r="32" spans="1:18" s="2" customFormat="1" ht="11.25"/>
  </sheetData>
  <mergeCells count="22">
    <mergeCell ref="I7:J7"/>
    <mergeCell ref="K7:L7"/>
    <mergeCell ref="M7:N7"/>
    <mergeCell ref="A26:L26"/>
    <mergeCell ref="A27:B27"/>
    <mergeCell ref="K27:P27"/>
    <mergeCell ref="A1:P1"/>
    <mergeCell ref="A2:P2"/>
    <mergeCell ref="A4:D4"/>
    <mergeCell ref="A5:A6"/>
    <mergeCell ref="B5:D5"/>
    <mergeCell ref="E5:H6"/>
    <mergeCell ref="I5:N5"/>
    <mergeCell ref="O5:P5"/>
    <mergeCell ref="B6:D6"/>
    <mergeCell ref="I6:J6"/>
    <mergeCell ref="K6:L6"/>
    <mergeCell ref="M6:N6"/>
    <mergeCell ref="O6:P7"/>
    <mergeCell ref="A7:A8"/>
    <mergeCell ref="E7:E8"/>
    <mergeCell ref="F7:H7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2"/>
  <sheetViews>
    <sheetView topLeftCell="A4" workbookViewId="0">
      <selection activeCell="Q17" sqref="Q17:Q25"/>
    </sheetView>
  </sheetViews>
  <sheetFormatPr defaultRowHeight="13.5"/>
  <cols>
    <col min="1" max="1" width="9.5546875" customWidth="1"/>
    <col min="2" max="2" width="3.44140625" customWidth="1"/>
    <col min="3" max="3" width="4.21875" customWidth="1"/>
    <col min="4" max="4" width="3.5546875" customWidth="1"/>
    <col min="5" max="6" width="2.109375" customWidth="1"/>
    <col min="7" max="7" width="5.21875" customWidth="1"/>
    <col min="8" max="8" width="3.33203125" customWidth="1"/>
    <col min="9" max="9" width="3.44140625" customWidth="1"/>
    <col min="10" max="10" width="4.109375" customWidth="1"/>
    <col min="11" max="11" width="3.77734375" customWidth="1"/>
    <col min="12" max="12" width="4" customWidth="1"/>
    <col min="13" max="13" width="4.88671875" customWidth="1"/>
    <col min="14" max="14" width="4.5546875" customWidth="1"/>
    <col min="15" max="16" width="2.44140625" customWidth="1"/>
    <col min="17" max="17" width="5.21875" customWidth="1"/>
    <col min="18" max="18" width="3.88671875" customWidth="1"/>
    <col min="19" max="19" width="4.33203125" customWidth="1"/>
  </cols>
  <sheetData>
    <row r="1" spans="1:20" ht="22.5">
      <c r="A1" s="951" t="s">
        <v>807</v>
      </c>
      <c r="B1" s="951"/>
      <c r="C1" s="951"/>
      <c r="D1" s="951"/>
      <c r="E1" s="951"/>
      <c r="F1" s="951"/>
      <c r="G1" s="951"/>
      <c r="H1" s="951"/>
      <c r="I1" s="951"/>
      <c r="J1" s="951"/>
      <c r="K1" s="951"/>
      <c r="L1" s="951"/>
      <c r="M1" s="951"/>
      <c r="N1" s="951"/>
      <c r="O1" s="951"/>
      <c r="P1" s="951"/>
      <c r="Q1" s="951"/>
      <c r="R1" s="951"/>
      <c r="S1" s="951"/>
    </row>
    <row r="2" spans="1:20" ht="22.5">
      <c r="A2" s="971" t="s">
        <v>508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</row>
    <row r="3" spans="1:20" ht="17.25" customHeight="1">
      <c r="A3" s="1"/>
    </row>
    <row r="4" spans="1:20" ht="16.5" customHeight="1" thickBot="1">
      <c r="A4" s="1000" t="s">
        <v>323</v>
      </c>
      <c r="B4" s="1000"/>
      <c r="C4" s="1000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1372" t="s">
        <v>324</v>
      </c>
      <c r="P4" s="1372"/>
      <c r="Q4" s="1372"/>
      <c r="R4" s="1372"/>
      <c r="S4" s="1372"/>
    </row>
    <row r="5" spans="1:20" ht="18" customHeight="1">
      <c r="A5" s="305" t="s">
        <v>392</v>
      </c>
      <c r="B5" s="976" t="s">
        <v>509</v>
      </c>
      <c r="C5" s="980"/>
      <c r="D5" s="980"/>
      <c r="E5" s="980"/>
      <c r="F5" s="980"/>
      <c r="G5" s="980"/>
      <c r="H5" s="980"/>
      <c r="I5" s="991"/>
      <c r="J5" s="976" t="s">
        <v>393</v>
      </c>
      <c r="K5" s="980"/>
      <c r="L5" s="980"/>
      <c r="M5" s="980"/>
      <c r="N5" s="980"/>
      <c r="O5" s="980"/>
      <c r="P5" s="980"/>
      <c r="Q5" s="980"/>
      <c r="R5" s="980"/>
      <c r="S5" s="980"/>
    </row>
    <row r="6" spans="1:20" ht="18" customHeight="1">
      <c r="A6" s="306" t="s">
        <v>394</v>
      </c>
      <c r="B6" s="1004" t="s">
        <v>510</v>
      </c>
      <c r="C6" s="1005"/>
      <c r="D6" s="1005"/>
      <c r="E6" s="1005"/>
      <c r="F6" s="1005"/>
      <c r="G6" s="1005"/>
      <c r="H6" s="1005"/>
      <c r="I6" s="1025"/>
      <c r="J6" s="1004" t="s">
        <v>516</v>
      </c>
      <c r="K6" s="1005"/>
      <c r="L6" s="1005"/>
      <c r="M6" s="1005"/>
      <c r="N6" s="1005"/>
      <c r="O6" s="1005"/>
      <c r="P6" s="1005"/>
      <c r="Q6" s="1005"/>
      <c r="R6" s="1005"/>
      <c r="S6" s="1005"/>
    </row>
    <row r="7" spans="1:20" ht="22.5" customHeight="1">
      <c r="A7" s="992" t="s">
        <v>695</v>
      </c>
      <c r="B7" s="1373" t="s">
        <v>355</v>
      </c>
      <c r="C7" s="1375" t="s">
        <v>395</v>
      </c>
      <c r="D7" s="1373" t="s">
        <v>511</v>
      </c>
      <c r="E7" s="1218" t="s">
        <v>396</v>
      </c>
      <c r="F7" s="1377"/>
      <c r="G7" s="1378" t="s">
        <v>513</v>
      </c>
      <c r="H7" s="1373" t="s">
        <v>397</v>
      </c>
      <c r="I7" s="1373" t="s">
        <v>398</v>
      </c>
      <c r="J7" s="1218" t="s">
        <v>205</v>
      </c>
      <c r="K7" s="1219"/>
      <c r="L7" s="1288"/>
      <c r="M7" s="1375" t="s">
        <v>395</v>
      </c>
      <c r="N7" s="1373" t="s">
        <v>512</v>
      </c>
      <c r="O7" s="1218" t="s">
        <v>396</v>
      </c>
      <c r="P7" s="1377"/>
      <c r="Q7" s="1378" t="s">
        <v>399</v>
      </c>
      <c r="R7" s="1373" t="s">
        <v>397</v>
      </c>
      <c r="S7" s="1218" t="s">
        <v>398</v>
      </c>
    </row>
    <row r="8" spans="1:20" ht="17.25" customHeight="1">
      <c r="A8" s="992"/>
      <c r="B8" s="1374"/>
      <c r="C8" s="1376"/>
      <c r="D8" s="1374"/>
      <c r="E8" s="1214"/>
      <c r="F8" s="1202"/>
      <c r="G8" s="1379"/>
      <c r="H8" s="1374"/>
      <c r="I8" s="1374"/>
      <c r="J8" s="392"/>
      <c r="K8" s="208" t="s">
        <v>165</v>
      </c>
      <c r="L8" s="208" t="s">
        <v>166</v>
      </c>
      <c r="M8" s="1376"/>
      <c r="N8" s="1374"/>
      <c r="O8" s="1214"/>
      <c r="P8" s="1202"/>
      <c r="Q8" s="1379"/>
      <c r="R8" s="1374"/>
      <c r="S8" s="1214"/>
    </row>
    <row r="9" spans="1:20" ht="39.75" customHeight="1">
      <c r="A9" s="1025"/>
      <c r="B9" s="316" t="s">
        <v>28</v>
      </c>
      <c r="C9" s="209" t="s">
        <v>400</v>
      </c>
      <c r="D9" s="634" t="s">
        <v>820</v>
      </c>
      <c r="E9" s="1383" t="s">
        <v>401</v>
      </c>
      <c r="F9" s="1384"/>
      <c r="G9" s="211" t="s">
        <v>515</v>
      </c>
      <c r="H9" s="212" t="s">
        <v>402</v>
      </c>
      <c r="I9" s="385" t="s">
        <v>403</v>
      </c>
      <c r="J9" s="311"/>
      <c r="K9" s="316" t="s">
        <v>202</v>
      </c>
      <c r="L9" s="316" t="s">
        <v>203</v>
      </c>
      <c r="M9" s="212" t="s">
        <v>404</v>
      </c>
      <c r="N9" s="210" t="s">
        <v>514</v>
      </c>
      <c r="O9" s="1383" t="s">
        <v>401</v>
      </c>
      <c r="P9" s="1384"/>
      <c r="Q9" s="211" t="s">
        <v>515</v>
      </c>
      <c r="R9" s="212" t="s">
        <v>402</v>
      </c>
      <c r="S9" s="213" t="s">
        <v>403</v>
      </c>
      <c r="T9" s="4"/>
    </row>
    <row r="10" spans="1:20" ht="8.25" customHeight="1">
      <c r="A10" s="214"/>
      <c r="B10" s="215"/>
      <c r="C10" s="216"/>
      <c r="D10" s="216"/>
      <c r="E10" s="217"/>
      <c r="F10" s="217"/>
      <c r="G10" s="217"/>
      <c r="H10" s="217"/>
      <c r="I10" s="217"/>
      <c r="J10" s="217"/>
      <c r="K10" s="217"/>
      <c r="L10" s="217"/>
      <c r="M10" s="216"/>
      <c r="N10" s="216"/>
      <c r="O10" s="217"/>
      <c r="P10" s="217"/>
      <c r="Q10" s="217"/>
      <c r="R10" s="217"/>
      <c r="S10" s="217"/>
    </row>
    <row r="11" spans="1:20" ht="32.25" customHeight="1">
      <c r="A11" s="620">
        <v>2017</v>
      </c>
      <c r="B11" s="618">
        <v>14</v>
      </c>
      <c r="C11" s="618">
        <v>4</v>
      </c>
      <c r="D11" s="618">
        <v>1</v>
      </c>
      <c r="E11" s="1006">
        <v>5</v>
      </c>
      <c r="F11" s="1006"/>
      <c r="G11" s="619" t="s">
        <v>168</v>
      </c>
      <c r="H11" s="618">
        <v>2</v>
      </c>
      <c r="I11" s="618">
        <v>2</v>
      </c>
      <c r="J11" s="618">
        <v>876</v>
      </c>
      <c r="K11" s="618">
        <v>444</v>
      </c>
      <c r="L11" s="618">
        <v>432</v>
      </c>
      <c r="M11" s="618">
        <v>295</v>
      </c>
      <c r="N11" s="618">
        <v>42</v>
      </c>
      <c r="O11" s="1006">
        <v>423</v>
      </c>
      <c r="P11" s="1006"/>
      <c r="Q11" s="618" t="s">
        <v>168</v>
      </c>
      <c r="R11" s="618">
        <v>79</v>
      </c>
      <c r="S11" s="618">
        <v>37</v>
      </c>
    </row>
    <row r="12" spans="1:20" s="18" customFormat="1" ht="32.25" customHeight="1">
      <c r="A12" s="620">
        <v>2018</v>
      </c>
      <c r="B12" s="622">
        <v>13</v>
      </c>
      <c r="C12" s="622">
        <v>4</v>
      </c>
      <c r="D12" s="622">
        <v>1</v>
      </c>
      <c r="E12" s="1382">
        <v>4</v>
      </c>
      <c r="F12" s="1382"/>
      <c r="G12" s="218" t="s">
        <v>168</v>
      </c>
      <c r="H12" s="622">
        <v>2</v>
      </c>
      <c r="I12" s="622">
        <v>2</v>
      </c>
      <c r="J12" s="622">
        <v>775</v>
      </c>
      <c r="K12" s="622">
        <v>422</v>
      </c>
      <c r="L12" s="622">
        <v>353</v>
      </c>
      <c r="M12" s="622">
        <v>285</v>
      </c>
      <c r="N12" s="622">
        <v>42</v>
      </c>
      <c r="O12" s="1382">
        <v>339</v>
      </c>
      <c r="P12" s="1382"/>
      <c r="Q12" s="622" t="s">
        <v>168</v>
      </c>
      <c r="R12" s="622">
        <v>72</v>
      </c>
      <c r="S12" s="622">
        <v>37</v>
      </c>
    </row>
    <row r="13" spans="1:20" s="18" customFormat="1" ht="32.25" customHeight="1">
      <c r="A13" s="620">
        <v>2019</v>
      </c>
      <c r="B13" s="621">
        <v>13</v>
      </c>
      <c r="C13" s="621">
        <v>4</v>
      </c>
      <c r="D13" s="621">
        <v>1</v>
      </c>
      <c r="E13" s="1385">
        <v>4</v>
      </c>
      <c r="F13" s="1382"/>
      <c r="G13" s="490" t="s">
        <v>168</v>
      </c>
      <c r="H13" s="490">
        <v>2</v>
      </c>
      <c r="I13" s="490">
        <v>2</v>
      </c>
      <c r="J13" s="490">
        <v>750</v>
      </c>
      <c r="K13" s="490">
        <v>419</v>
      </c>
      <c r="L13" s="490">
        <v>331</v>
      </c>
      <c r="M13" s="490">
        <v>267</v>
      </c>
      <c r="N13" s="490">
        <v>39</v>
      </c>
      <c r="O13" s="1385">
        <v>337</v>
      </c>
      <c r="P13" s="1382"/>
      <c r="Q13" s="621" t="s">
        <v>168</v>
      </c>
      <c r="R13" s="621">
        <v>69</v>
      </c>
      <c r="S13" s="621">
        <v>38</v>
      </c>
    </row>
    <row r="14" spans="1:20" s="18" customFormat="1" ht="32.25" customHeight="1">
      <c r="A14" s="562">
        <v>2020</v>
      </c>
      <c r="B14" s="489">
        <v>13</v>
      </c>
      <c r="C14" s="489">
        <v>4</v>
      </c>
      <c r="D14" s="489">
        <v>1</v>
      </c>
      <c r="E14" s="1385">
        <v>3</v>
      </c>
      <c r="F14" s="1382"/>
      <c r="G14" s="490" t="s">
        <v>168</v>
      </c>
      <c r="H14" s="490">
        <v>2</v>
      </c>
      <c r="I14" s="490">
        <v>3</v>
      </c>
      <c r="J14" s="490">
        <v>713</v>
      </c>
      <c r="K14" s="490">
        <v>374</v>
      </c>
      <c r="L14" s="490">
        <v>339</v>
      </c>
      <c r="M14" s="490">
        <v>243</v>
      </c>
      <c r="N14" s="490">
        <v>42</v>
      </c>
      <c r="O14" s="1385">
        <v>294</v>
      </c>
      <c r="P14" s="1382"/>
      <c r="Q14" s="489" t="s">
        <v>168</v>
      </c>
      <c r="R14" s="489">
        <v>78</v>
      </c>
      <c r="S14" s="489">
        <v>56</v>
      </c>
      <c r="T14" s="693"/>
    </row>
    <row r="15" spans="1:20" ht="32.25" customHeight="1">
      <c r="A15" s="723">
        <v>2021</v>
      </c>
      <c r="B15" s="802">
        <f>SUM(B17:B25)</f>
        <v>13</v>
      </c>
      <c r="C15" s="802">
        <f>SUM(C17:C25)</f>
        <v>4</v>
      </c>
      <c r="D15" s="852">
        <f>SUM(D17:D25)</f>
        <v>1</v>
      </c>
      <c r="E15" s="1380">
        <f>SUM(E17:F25)</f>
        <v>3</v>
      </c>
      <c r="F15" s="1380"/>
      <c r="G15" s="803" t="s">
        <v>966</v>
      </c>
      <c r="H15" s="803">
        <f t="shared" ref="H15:N15" si="0">SUM(H17:H25)</f>
        <v>2</v>
      </c>
      <c r="I15" s="803">
        <f t="shared" si="0"/>
        <v>3</v>
      </c>
      <c r="J15" s="803">
        <f t="shared" si="0"/>
        <v>615</v>
      </c>
      <c r="K15" s="803">
        <f t="shared" si="0"/>
        <v>314</v>
      </c>
      <c r="L15" s="803">
        <f t="shared" si="0"/>
        <v>301</v>
      </c>
      <c r="M15" s="803">
        <f t="shared" si="0"/>
        <v>203</v>
      </c>
      <c r="N15" s="803">
        <f t="shared" si="0"/>
        <v>39</v>
      </c>
      <c r="O15" s="1380">
        <f>SUM(O17:P25)</f>
        <v>270</v>
      </c>
      <c r="P15" s="1381"/>
      <c r="Q15" s="804" t="s">
        <v>966</v>
      </c>
      <c r="R15" s="804">
        <f>SUM(R17:R25)</f>
        <v>65</v>
      </c>
      <c r="S15" s="804">
        <f>SUM(S17:S25)</f>
        <v>38</v>
      </c>
      <c r="T15" s="410"/>
    </row>
    <row r="16" spans="1:20">
      <c r="A16" s="762"/>
      <c r="B16" s="805"/>
      <c r="C16" s="805"/>
      <c r="D16" s="805"/>
      <c r="E16" s="1386"/>
      <c r="F16" s="1386"/>
      <c r="G16" s="805"/>
      <c r="H16" s="805"/>
      <c r="I16" s="805"/>
      <c r="J16" s="805"/>
      <c r="K16" s="805"/>
      <c r="L16" s="805"/>
      <c r="M16" s="805"/>
      <c r="N16" s="805"/>
      <c r="O16" s="1386"/>
      <c r="P16" s="1386"/>
      <c r="Q16" s="805"/>
      <c r="R16" s="805"/>
      <c r="S16" s="805"/>
      <c r="T16" s="393"/>
    </row>
    <row r="17" spans="1:21" ht="25.5" customHeight="1">
      <c r="A17" s="730" t="s">
        <v>971</v>
      </c>
      <c r="B17" s="905">
        <f>SUM(C17:I17)</f>
        <v>1</v>
      </c>
      <c r="C17" s="906" t="s">
        <v>965</v>
      </c>
      <c r="D17" s="906" t="s">
        <v>965</v>
      </c>
      <c r="E17" s="1387" t="s">
        <v>965</v>
      </c>
      <c r="F17" s="1388"/>
      <c r="G17" s="906" t="s">
        <v>965</v>
      </c>
      <c r="H17" s="906">
        <v>1</v>
      </c>
      <c r="I17" s="906" t="s">
        <v>965</v>
      </c>
      <c r="J17" s="905">
        <f>SUM(K17:L17)</f>
        <v>52</v>
      </c>
      <c r="K17" s="905">
        <v>22</v>
      </c>
      <c r="L17" s="905">
        <v>30</v>
      </c>
      <c r="M17" s="906" t="s">
        <v>965</v>
      </c>
      <c r="N17" s="906" t="s">
        <v>965</v>
      </c>
      <c r="O17" s="1387" t="s">
        <v>965</v>
      </c>
      <c r="P17" s="1387"/>
      <c r="Q17" s="906" t="s">
        <v>965</v>
      </c>
      <c r="R17" s="905">
        <v>52</v>
      </c>
      <c r="S17" s="906" t="s">
        <v>965</v>
      </c>
      <c r="T17" s="904"/>
    </row>
    <row r="18" spans="1:21" ht="25.5" customHeight="1">
      <c r="A18" s="730" t="s">
        <v>972</v>
      </c>
      <c r="B18" s="907" t="s">
        <v>966</v>
      </c>
      <c r="C18" s="906" t="s">
        <v>965</v>
      </c>
      <c r="D18" s="906" t="s">
        <v>965</v>
      </c>
      <c r="E18" s="1387" t="s">
        <v>966</v>
      </c>
      <c r="F18" s="1388"/>
      <c r="G18" s="920" t="s">
        <v>168</v>
      </c>
      <c r="H18" s="906" t="s">
        <v>965</v>
      </c>
      <c r="I18" s="906" t="s">
        <v>965</v>
      </c>
      <c r="J18" s="905" t="s">
        <v>966</v>
      </c>
      <c r="K18" s="906" t="s">
        <v>965</v>
      </c>
      <c r="L18" s="906" t="s">
        <v>965</v>
      </c>
      <c r="M18" s="906" t="s">
        <v>965</v>
      </c>
      <c r="N18" s="906" t="s">
        <v>965</v>
      </c>
      <c r="O18" s="1387" t="s">
        <v>965</v>
      </c>
      <c r="P18" s="1388"/>
      <c r="Q18" s="906" t="s">
        <v>965</v>
      </c>
      <c r="R18" s="906" t="s">
        <v>966</v>
      </c>
      <c r="S18" s="906" t="s">
        <v>966</v>
      </c>
      <c r="T18" s="904"/>
      <c r="U18" s="219"/>
    </row>
    <row r="19" spans="1:21" ht="25.5" customHeight="1">
      <c r="A19" s="730" t="s">
        <v>973</v>
      </c>
      <c r="B19" s="907">
        <f>SUM(C19:I19)</f>
        <v>4</v>
      </c>
      <c r="C19" s="905">
        <v>1</v>
      </c>
      <c r="D19" s="905" t="s">
        <v>965</v>
      </c>
      <c r="E19" s="1388">
        <v>1</v>
      </c>
      <c r="F19" s="1388"/>
      <c r="G19" s="905" t="s">
        <v>965</v>
      </c>
      <c r="H19" s="905">
        <v>1</v>
      </c>
      <c r="I19" s="905">
        <v>1</v>
      </c>
      <c r="J19" s="905">
        <f>SUM(K19:L19)</f>
        <v>153</v>
      </c>
      <c r="K19" s="905">
        <v>78</v>
      </c>
      <c r="L19" s="905">
        <v>75</v>
      </c>
      <c r="M19" s="905">
        <v>74</v>
      </c>
      <c r="N19" s="906" t="s">
        <v>966</v>
      </c>
      <c r="O19" s="1388">
        <v>53</v>
      </c>
      <c r="P19" s="1388"/>
      <c r="Q19" s="906" t="s">
        <v>966</v>
      </c>
      <c r="R19" s="905">
        <v>13</v>
      </c>
      <c r="S19" s="905">
        <v>13</v>
      </c>
      <c r="T19" s="904"/>
    </row>
    <row r="20" spans="1:21" ht="25.5" customHeight="1">
      <c r="A20" s="730" t="s">
        <v>974</v>
      </c>
      <c r="B20" s="907">
        <f>SUM(C20:I20)</f>
        <v>3</v>
      </c>
      <c r="C20" s="905">
        <v>2</v>
      </c>
      <c r="D20" s="905" t="s">
        <v>967</v>
      </c>
      <c r="E20" s="1388">
        <v>1</v>
      </c>
      <c r="F20" s="1388"/>
      <c r="G20" s="905" t="s">
        <v>967</v>
      </c>
      <c r="H20" s="905" t="s">
        <v>967</v>
      </c>
      <c r="I20" s="905" t="s">
        <v>967</v>
      </c>
      <c r="J20" s="905">
        <f>SUM(K20:L20)</f>
        <v>146</v>
      </c>
      <c r="K20" s="905">
        <v>79</v>
      </c>
      <c r="L20" s="905">
        <v>67</v>
      </c>
      <c r="M20" s="905">
        <v>68</v>
      </c>
      <c r="N20" s="906" t="s">
        <v>967</v>
      </c>
      <c r="O20" s="1388">
        <v>78</v>
      </c>
      <c r="P20" s="1388"/>
      <c r="Q20" s="906" t="s">
        <v>967</v>
      </c>
      <c r="R20" s="906" t="s">
        <v>965</v>
      </c>
      <c r="S20" s="906" t="s">
        <v>965</v>
      </c>
      <c r="T20" s="904"/>
    </row>
    <row r="21" spans="1:21" ht="25.5" customHeight="1">
      <c r="A21" s="730" t="s">
        <v>975</v>
      </c>
      <c r="B21" s="907">
        <f>SUM(C21:I21)</f>
        <v>1</v>
      </c>
      <c r="C21" s="906" t="s">
        <v>967</v>
      </c>
      <c r="D21" s="906">
        <v>1</v>
      </c>
      <c r="E21" s="1388" t="s">
        <v>965</v>
      </c>
      <c r="F21" s="1388"/>
      <c r="G21" s="906" t="s">
        <v>967</v>
      </c>
      <c r="H21" s="906" t="s">
        <v>967</v>
      </c>
      <c r="I21" s="906" t="s">
        <v>967</v>
      </c>
      <c r="J21" s="905">
        <f>SUM(K21:L21)</f>
        <v>39</v>
      </c>
      <c r="K21" s="905">
        <v>24</v>
      </c>
      <c r="L21" s="905">
        <v>15</v>
      </c>
      <c r="M21" s="906" t="s">
        <v>965</v>
      </c>
      <c r="N21" s="905">
        <v>39</v>
      </c>
      <c r="O21" s="1389" t="s">
        <v>965</v>
      </c>
      <c r="P21" s="1390"/>
      <c r="Q21" s="906" t="s">
        <v>965</v>
      </c>
      <c r="R21" s="906" t="s">
        <v>965</v>
      </c>
      <c r="S21" s="906" t="s">
        <v>966</v>
      </c>
      <c r="T21" s="904"/>
    </row>
    <row r="22" spans="1:21" ht="25.5" customHeight="1">
      <c r="A22" s="730" t="s">
        <v>976</v>
      </c>
      <c r="B22" s="907" t="s">
        <v>966</v>
      </c>
      <c r="C22" s="906" t="s">
        <v>965</v>
      </c>
      <c r="D22" s="906" t="s">
        <v>965</v>
      </c>
      <c r="E22" s="1387" t="s">
        <v>965</v>
      </c>
      <c r="F22" s="1388"/>
      <c r="G22" s="906" t="s">
        <v>965</v>
      </c>
      <c r="H22" s="906" t="s">
        <v>965</v>
      </c>
      <c r="I22" s="906" t="s">
        <v>965</v>
      </c>
      <c r="J22" s="905" t="s">
        <v>965</v>
      </c>
      <c r="K22" s="906" t="s">
        <v>965</v>
      </c>
      <c r="L22" s="906" t="s">
        <v>966</v>
      </c>
      <c r="M22" s="906" t="s">
        <v>965</v>
      </c>
      <c r="N22" s="906" t="s">
        <v>965</v>
      </c>
      <c r="O22" s="1389" t="s">
        <v>967</v>
      </c>
      <c r="P22" s="1390"/>
      <c r="Q22" s="906" t="s">
        <v>965</v>
      </c>
      <c r="R22" s="906" t="s">
        <v>966</v>
      </c>
      <c r="S22" s="906" t="s">
        <v>965</v>
      </c>
      <c r="T22" s="904"/>
    </row>
    <row r="23" spans="1:21" ht="25.5" customHeight="1">
      <c r="A23" s="730" t="s">
        <v>977</v>
      </c>
      <c r="B23" s="907" t="s">
        <v>966</v>
      </c>
      <c r="C23" s="906" t="s">
        <v>965</v>
      </c>
      <c r="D23" s="906" t="s">
        <v>965</v>
      </c>
      <c r="E23" s="1387" t="s">
        <v>966</v>
      </c>
      <c r="F23" s="1388"/>
      <c r="G23" s="906" t="s">
        <v>965</v>
      </c>
      <c r="H23" s="906" t="s">
        <v>965</v>
      </c>
      <c r="I23" s="906" t="s">
        <v>965</v>
      </c>
      <c r="J23" s="905" t="s">
        <v>966</v>
      </c>
      <c r="K23" s="906" t="s">
        <v>965</v>
      </c>
      <c r="L23" s="906" t="s">
        <v>965</v>
      </c>
      <c r="M23" s="906" t="s">
        <v>965</v>
      </c>
      <c r="N23" s="906" t="s">
        <v>965</v>
      </c>
      <c r="O23" s="1389" t="s">
        <v>965</v>
      </c>
      <c r="P23" s="1390"/>
      <c r="Q23" s="906" t="s">
        <v>965</v>
      </c>
      <c r="R23" s="906" t="s">
        <v>967</v>
      </c>
      <c r="S23" s="906" t="s">
        <v>965</v>
      </c>
      <c r="T23" s="904"/>
    </row>
    <row r="24" spans="1:21" ht="25.5" customHeight="1">
      <c r="A24" s="730" t="s">
        <v>978</v>
      </c>
      <c r="B24" s="907">
        <f>SUM(C24:I24)</f>
        <v>1</v>
      </c>
      <c r="C24" s="906" t="s">
        <v>967</v>
      </c>
      <c r="D24" s="906" t="s">
        <v>967</v>
      </c>
      <c r="E24" s="1388" t="s">
        <v>965</v>
      </c>
      <c r="F24" s="1388"/>
      <c r="G24" s="906" t="s">
        <v>967</v>
      </c>
      <c r="H24" s="906" t="s">
        <v>967</v>
      </c>
      <c r="I24" s="906">
        <v>1</v>
      </c>
      <c r="J24" s="905">
        <f>SUM(K24:L24)</f>
        <v>7</v>
      </c>
      <c r="K24" s="905">
        <v>4</v>
      </c>
      <c r="L24" s="905">
        <v>3</v>
      </c>
      <c r="M24" s="906" t="s">
        <v>965</v>
      </c>
      <c r="N24" s="906" t="s">
        <v>965</v>
      </c>
      <c r="O24" s="1388" t="s">
        <v>965</v>
      </c>
      <c r="P24" s="1388"/>
      <c r="Q24" s="906" t="s">
        <v>966</v>
      </c>
      <c r="R24" s="906" t="s">
        <v>967</v>
      </c>
      <c r="S24" s="906">
        <v>7</v>
      </c>
      <c r="T24" s="904"/>
    </row>
    <row r="25" spans="1:21" ht="25.5" customHeight="1">
      <c r="A25" s="730" t="s">
        <v>979</v>
      </c>
      <c r="B25" s="907">
        <f>SUM(C25:I25)</f>
        <v>3</v>
      </c>
      <c r="C25" s="905">
        <v>1</v>
      </c>
      <c r="D25" s="905" t="s">
        <v>965</v>
      </c>
      <c r="E25" s="1388">
        <v>1</v>
      </c>
      <c r="F25" s="1388"/>
      <c r="G25" s="905" t="s">
        <v>965</v>
      </c>
      <c r="H25" s="905" t="s">
        <v>965</v>
      </c>
      <c r="I25" s="905">
        <v>1</v>
      </c>
      <c r="J25" s="905">
        <f>SUM(K25:L25)</f>
        <v>218</v>
      </c>
      <c r="K25" s="905">
        <v>107</v>
      </c>
      <c r="L25" s="905">
        <v>111</v>
      </c>
      <c r="M25" s="905">
        <v>61</v>
      </c>
      <c r="N25" s="906" t="s">
        <v>965</v>
      </c>
      <c r="O25" s="1388">
        <v>139</v>
      </c>
      <c r="P25" s="1388"/>
      <c r="Q25" s="906" t="s">
        <v>965</v>
      </c>
      <c r="R25" s="906" t="s">
        <v>966</v>
      </c>
      <c r="S25" s="905">
        <v>18</v>
      </c>
      <c r="T25" s="904"/>
    </row>
    <row r="26" spans="1:21" ht="7.5" customHeight="1" thickBot="1">
      <c r="A26" s="206"/>
      <c r="B26" s="220"/>
      <c r="C26" s="390"/>
      <c r="D26" s="221"/>
      <c r="E26" s="221"/>
      <c r="F26" s="221"/>
      <c r="G26" s="221"/>
      <c r="H26" s="221"/>
      <c r="I26" s="221"/>
      <c r="J26" s="222"/>
      <c r="K26" s="222"/>
      <c r="L26" s="222"/>
      <c r="M26" s="221"/>
      <c r="N26" s="390"/>
      <c r="O26" s="221"/>
      <c r="P26" s="221"/>
      <c r="Q26" s="221"/>
      <c r="R26" s="221"/>
      <c r="S26" s="221"/>
    </row>
    <row r="27" spans="1:21">
      <c r="A27" s="1063"/>
      <c r="B27" s="1063"/>
      <c r="C27" s="1063"/>
      <c r="D27" s="1063"/>
      <c r="E27" s="1063"/>
      <c r="F27" s="1063"/>
      <c r="G27" s="1063"/>
      <c r="H27" s="1063"/>
      <c r="I27" s="1063"/>
      <c r="J27" s="1063"/>
      <c r="K27" s="1063"/>
      <c r="L27" s="1063"/>
      <c r="M27" s="1063"/>
      <c r="N27" s="1063"/>
      <c r="O27" s="1063"/>
      <c r="P27" s="1063"/>
      <c r="Q27" s="1063"/>
      <c r="R27" s="1063"/>
      <c r="S27" s="1063"/>
    </row>
    <row r="28" spans="1:21" ht="13.5" customHeight="1">
      <c r="A28" s="1391" t="s">
        <v>793</v>
      </c>
      <c r="B28" s="1391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062" t="s">
        <v>803</v>
      </c>
      <c r="N28" s="1062"/>
      <c r="O28" s="1062"/>
      <c r="P28" s="1062"/>
      <c r="Q28" s="1062"/>
      <c r="R28" s="1062"/>
      <c r="S28" s="1062"/>
    </row>
    <row r="29" spans="1:21" ht="13.5" customHeight="1">
      <c r="A29" s="1391"/>
      <c r="B29" s="1391"/>
      <c r="C29" s="1391"/>
      <c r="D29" s="1391"/>
      <c r="E29" s="1391"/>
      <c r="F29" s="1391"/>
      <c r="G29" s="1391"/>
      <c r="H29" s="166"/>
      <c r="I29" s="166"/>
      <c r="J29" s="223"/>
      <c r="K29" s="166"/>
      <c r="L29" s="166"/>
      <c r="M29" s="166"/>
      <c r="N29" s="166"/>
      <c r="O29" s="166"/>
      <c r="P29" s="166"/>
      <c r="Q29" s="166"/>
      <c r="R29" s="166"/>
      <c r="S29" s="166"/>
    </row>
    <row r="31" spans="1:21">
      <c r="A31" s="2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</row>
    <row r="32" spans="1:21">
      <c r="A32" s="22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</sheetData>
  <mergeCells count="60">
    <mergeCell ref="A28:B28"/>
    <mergeCell ref="M28:S28"/>
    <mergeCell ref="A29:G29"/>
    <mergeCell ref="O25:P25"/>
    <mergeCell ref="A27:N27"/>
    <mergeCell ref="O27:S27"/>
    <mergeCell ref="O23:P23"/>
    <mergeCell ref="O22:P22"/>
    <mergeCell ref="E23:F23"/>
    <mergeCell ref="O24:P24"/>
    <mergeCell ref="E25:F25"/>
    <mergeCell ref="E24:F24"/>
    <mergeCell ref="E19:F19"/>
    <mergeCell ref="E22:F22"/>
    <mergeCell ref="E20:F20"/>
    <mergeCell ref="O19:P19"/>
    <mergeCell ref="O20:P20"/>
    <mergeCell ref="E21:F21"/>
    <mergeCell ref="O21:P21"/>
    <mergeCell ref="E16:F16"/>
    <mergeCell ref="O16:P16"/>
    <mergeCell ref="E17:F17"/>
    <mergeCell ref="E18:F18"/>
    <mergeCell ref="O17:P17"/>
    <mergeCell ref="O18:P18"/>
    <mergeCell ref="E15:F15"/>
    <mergeCell ref="O15:P15"/>
    <mergeCell ref="E12:F12"/>
    <mergeCell ref="E9:F9"/>
    <mergeCell ref="O9:P9"/>
    <mergeCell ref="O12:P12"/>
    <mergeCell ref="E13:F13"/>
    <mergeCell ref="O13:P13"/>
    <mergeCell ref="E14:F14"/>
    <mergeCell ref="O14:P14"/>
    <mergeCell ref="E11:F11"/>
    <mergeCell ref="O11:P11"/>
    <mergeCell ref="S7:S8"/>
    <mergeCell ref="B6:I6"/>
    <mergeCell ref="J6:S6"/>
    <mergeCell ref="J7:L7"/>
    <mergeCell ref="M7:M8"/>
    <mergeCell ref="N7:N8"/>
    <mergeCell ref="O7:P8"/>
    <mergeCell ref="A7:A9"/>
    <mergeCell ref="A1:S1"/>
    <mergeCell ref="A2:S2"/>
    <mergeCell ref="A4:C4"/>
    <mergeCell ref="O4:S4"/>
    <mergeCell ref="B5:I5"/>
    <mergeCell ref="B7:B8"/>
    <mergeCell ref="C7:C8"/>
    <mergeCell ref="D7:D8"/>
    <mergeCell ref="E7:F8"/>
    <mergeCell ref="H7:H8"/>
    <mergeCell ref="I7:I8"/>
    <mergeCell ref="Q7:Q8"/>
    <mergeCell ref="G7:G8"/>
    <mergeCell ref="J5:S5"/>
    <mergeCell ref="R7:R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7"/>
  <sheetViews>
    <sheetView topLeftCell="A4" zoomScaleNormal="100" workbookViewId="0">
      <selection activeCell="B15" sqref="B15:E16"/>
    </sheetView>
  </sheetViews>
  <sheetFormatPr defaultRowHeight="13.5"/>
  <cols>
    <col min="1" max="1" width="10.77734375" customWidth="1"/>
    <col min="2" max="2" width="15.109375" customWidth="1"/>
    <col min="3" max="4" width="15.21875" customWidth="1"/>
    <col min="5" max="5" width="15.109375" customWidth="1"/>
  </cols>
  <sheetData>
    <row r="1" spans="1:19" ht="22.5">
      <c r="A1" s="971" t="s">
        <v>808</v>
      </c>
      <c r="B1" s="971"/>
      <c r="C1" s="971"/>
      <c r="D1" s="971"/>
      <c r="E1" s="971"/>
    </row>
    <row r="2" spans="1:19" ht="22.5">
      <c r="A2" s="971" t="s">
        <v>405</v>
      </c>
      <c r="B2" s="971"/>
      <c r="C2" s="971"/>
      <c r="D2" s="971"/>
      <c r="E2" s="971"/>
    </row>
    <row r="3" spans="1:19" s="32" customFormat="1" ht="16.5" customHeight="1" thickBot="1">
      <c r="A3" s="1000" t="s">
        <v>502</v>
      </c>
      <c r="B3" s="1000"/>
      <c r="C3" s="30"/>
      <c r="D3" s="30"/>
      <c r="E3" s="293" t="s">
        <v>503</v>
      </c>
    </row>
    <row r="4" spans="1:19" s="32" customFormat="1" ht="18.75" customHeight="1">
      <c r="A4" s="991" t="s">
        <v>36</v>
      </c>
      <c r="B4" s="976" t="s">
        <v>406</v>
      </c>
      <c r="C4" s="980"/>
      <c r="D4" s="980"/>
      <c r="E4" s="980"/>
    </row>
    <row r="5" spans="1:19" s="32" customFormat="1" ht="18.75" customHeight="1">
      <c r="A5" s="1215"/>
      <c r="B5" s="1004" t="s">
        <v>407</v>
      </c>
      <c r="C5" s="1005"/>
      <c r="D5" s="1005"/>
      <c r="E5" s="1005"/>
    </row>
    <row r="6" spans="1:19" s="32" customFormat="1" ht="18.75" customHeight="1">
      <c r="A6" s="992" t="s">
        <v>221</v>
      </c>
      <c r="B6" s="34" t="s">
        <v>408</v>
      </c>
      <c r="C6" s="34" t="s">
        <v>409</v>
      </c>
      <c r="D6" s="33" t="s">
        <v>410</v>
      </c>
      <c r="E6" s="194" t="s">
        <v>411</v>
      </c>
      <c r="F6" s="163"/>
    </row>
    <row r="7" spans="1:19" s="32" customFormat="1" ht="25.5" customHeight="1">
      <c r="A7" s="1025"/>
      <c r="B7" s="164" t="s">
        <v>412</v>
      </c>
      <c r="C7" s="164" t="s">
        <v>413</v>
      </c>
      <c r="D7" s="164" t="s">
        <v>414</v>
      </c>
      <c r="E7" s="167" t="s">
        <v>415</v>
      </c>
    </row>
    <row r="8" spans="1:19" s="32" customFormat="1" ht="16.5">
      <c r="A8" s="193"/>
      <c r="B8" s="225"/>
      <c r="C8" s="148"/>
      <c r="D8" s="226"/>
      <c r="E8" s="227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s="32" customFormat="1" ht="33.75" customHeight="1">
      <c r="A9" s="527">
        <v>2017</v>
      </c>
      <c r="B9" s="228">
        <v>1</v>
      </c>
      <c r="C9" s="228">
        <v>123</v>
      </c>
      <c r="D9" s="228">
        <v>1</v>
      </c>
      <c r="E9" s="228">
        <v>30</v>
      </c>
    </row>
    <row r="10" spans="1:19" s="32" customFormat="1" ht="33.75" customHeight="1">
      <c r="A10" s="527">
        <v>2018</v>
      </c>
      <c r="B10" s="228">
        <v>1</v>
      </c>
      <c r="C10" s="228">
        <v>123</v>
      </c>
      <c r="D10" s="228">
        <v>1</v>
      </c>
      <c r="E10" s="283">
        <v>30</v>
      </c>
    </row>
    <row r="11" spans="1:19" s="32" customFormat="1" ht="33.75" customHeight="1">
      <c r="A11" s="526">
        <v>2019</v>
      </c>
      <c r="B11" s="623">
        <v>1</v>
      </c>
      <c r="C11" s="623">
        <v>123</v>
      </c>
      <c r="D11" s="623">
        <v>1</v>
      </c>
      <c r="E11" s="623">
        <v>30</v>
      </c>
    </row>
    <row r="12" spans="1:19" s="32" customFormat="1" ht="33.75" customHeight="1">
      <c r="A12" s="526">
        <v>2020</v>
      </c>
      <c r="B12" s="538">
        <v>1</v>
      </c>
      <c r="C12" s="538">
        <v>123</v>
      </c>
      <c r="D12" s="538">
        <v>1</v>
      </c>
      <c r="E12" s="538">
        <v>30</v>
      </c>
    </row>
    <row r="13" spans="1:19" s="32" customFormat="1" ht="33.75" customHeight="1">
      <c r="A13" s="681">
        <v>2021</v>
      </c>
      <c r="B13" s="781">
        <f>SUM(B15:B32)</f>
        <v>1</v>
      </c>
      <c r="C13" s="781">
        <f>SUM(C15:C32)</f>
        <v>123</v>
      </c>
      <c r="D13" s="781">
        <f t="shared" ref="D13:E13" si="0">SUM(D15:D32)</f>
        <v>1</v>
      </c>
      <c r="E13" s="781">
        <f t="shared" si="0"/>
        <v>30</v>
      </c>
      <c r="F13" s="229"/>
      <c r="G13" s="230"/>
    </row>
    <row r="14" spans="1:19" s="32" customFormat="1" ht="16.5">
      <c r="A14" s="745"/>
      <c r="B14" s="806"/>
      <c r="C14" s="807"/>
      <c r="D14" s="807"/>
      <c r="E14" s="807"/>
    </row>
    <row r="15" spans="1:19" s="32" customFormat="1" ht="17.25" customHeight="1">
      <c r="A15" s="808" t="s">
        <v>47</v>
      </c>
      <c r="B15" s="1392" t="s">
        <v>168</v>
      </c>
      <c r="C15" s="1394" t="s">
        <v>33</v>
      </c>
      <c r="D15" s="1394" t="s">
        <v>33</v>
      </c>
      <c r="E15" s="1394" t="s">
        <v>33</v>
      </c>
    </row>
    <row r="16" spans="1:19" s="32" customFormat="1" ht="17.25" customHeight="1">
      <c r="A16" s="808" t="s">
        <v>176</v>
      </c>
      <c r="B16" s="1393"/>
      <c r="C16" s="1395"/>
      <c r="D16" s="1394"/>
      <c r="E16" s="1395"/>
    </row>
    <row r="17" spans="1:15" s="32" customFormat="1" ht="17.25" customHeight="1">
      <c r="A17" s="808" t="s">
        <v>48</v>
      </c>
      <c r="B17" s="1392" t="s">
        <v>968</v>
      </c>
      <c r="C17" s="1394" t="s">
        <v>33</v>
      </c>
      <c r="D17" s="1394" t="s">
        <v>33</v>
      </c>
      <c r="E17" s="1394" t="s">
        <v>33</v>
      </c>
    </row>
    <row r="18" spans="1:15" s="32" customFormat="1" ht="17.25" customHeight="1">
      <c r="A18" s="809" t="s">
        <v>184</v>
      </c>
      <c r="B18" s="1393"/>
      <c r="C18" s="1395"/>
      <c r="D18" s="1394"/>
      <c r="E18" s="1395"/>
      <c r="F18" s="231"/>
      <c r="G18" s="231"/>
      <c r="H18" s="231"/>
      <c r="I18" s="231"/>
      <c r="J18" s="231"/>
      <c r="K18" s="231"/>
      <c r="L18" s="231"/>
      <c r="M18" s="231"/>
      <c r="N18" s="231"/>
      <c r="O18" s="231"/>
    </row>
    <row r="19" spans="1:15" s="32" customFormat="1" ht="17.25" customHeight="1">
      <c r="A19" s="808" t="s">
        <v>416</v>
      </c>
      <c r="B19" s="1392" t="s">
        <v>168</v>
      </c>
      <c r="C19" s="1394" t="s">
        <v>33</v>
      </c>
      <c r="D19" s="1394" t="s">
        <v>33</v>
      </c>
      <c r="E19" s="1394" t="s">
        <v>33</v>
      </c>
      <c r="F19" s="231"/>
      <c r="G19" s="231"/>
      <c r="H19" s="231"/>
      <c r="I19" s="231"/>
      <c r="J19" s="231"/>
      <c r="K19" s="231"/>
      <c r="L19" s="231"/>
      <c r="M19" s="231"/>
      <c r="N19" s="231"/>
      <c r="O19" s="231"/>
    </row>
    <row r="20" spans="1:15" s="32" customFormat="1" ht="17.25" customHeight="1">
      <c r="A20" s="809" t="s">
        <v>177</v>
      </c>
      <c r="B20" s="1393"/>
      <c r="C20" s="1395"/>
      <c r="D20" s="1394"/>
      <c r="E20" s="1395"/>
      <c r="F20" s="232"/>
      <c r="G20" s="232"/>
      <c r="H20" s="232"/>
      <c r="I20" s="232"/>
      <c r="J20" s="232"/>
      <c r="K20" s="232"/>
      <c r="L20" s="232"/>
      <c r="M20" s="232"/>
      <c r="N20" s="232"/>
      <c r="O20" s="232"/>
    </row>
    <row r="21" spans="1:15" s="32" customFormat="1" ht="17.25" customHeight="1">
      <c r="A21" s="810" t="s">
        <v>391</v>
      </c>
      <c r="B21" s="1392" t="s">
        <v>965</v>
      </c>
      <c r="C21" s="1394" t="s">
        <v>33</v>
      </c>
      <c r="D21" s="1394" t="s">
        <v>33</v>
      </c>
      <c r="E21" s="1394" t="s">
        <v>33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2"/>
    </row>
    <row r="22" spans="1:15" s="32" customFormat="1" ht="17.25" customHeight="1">
      <c r="A22" s="810" t="s">
        <v>178</v>
      </c>
      <c r="B22" s="1393"/>
      <c r="C22" s="1395"/>
      <c r="D22" s="1394"/>
      <c r="E22" s="1395"/>
      <c r="F22" s="232"/>
      <c r="G22" s="232"/>
      <c r="H22" s="232"/>
      <c r="I22" s="232"/>
      <c r="J22" s="232"/>
      <c r="K22" s="232"/>
      <c r="L22" s="232"/>
      <c r="M22" s="232"/>
      <c r="N22" s="232"/>
      <c r="O22" s="232"/>
    </row>
    <row r="23" spans="1:15" s="32" customFormat="1" ht="17.25" customHeight="1">
      <c r="A23" s="810" t="s">
        <v>49</v>
      </c>
      <c r="B23" s="1392" t="s">
        <v>965</v>
      </c>
      <c r="C23" s="1394" t="s">
        <v>33</v>
      </c>
      <c r="D23" s="1394" t="s">
        <v>33</v>
      </c>
      <c r="E23" s="1394" t="s">
        <v>33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</row>
    <row r="24" spans="1:15" s="32" customFormat="1" ht="17.25" customHeight="1">
      <c r="A24" s="810" t="s">
        <v>179</v>
      </c>
      <c r="B24" s="1393"/>
      <c r="C24" s="1395"/>
      <c r="D24" s="1394"/>
      <c r="E24" s="1395"/>
      <c r="F24" s="232"/>
      <c r="G24" s="232"/>
      <c r="H24" s="232"/>
      <c r="I24" s="232"/>
      <c r="J24" s="232"/>
      <c r="K24" s="232"/>
      <c r="L24" s="232"/>
      <c r="M24" s="232"/>
      <c r="N24" s="232"/>
      <c r="O24" s="232"/>
    </row>
    <row r="25" spans="1:15" s="32" customFormat="1" ht="17.25" customHeight="1">
      <c r="A25" s="810" t="s">
        <v>50</v>
      </c>
      <c r="B25" s="1392" t="s">
        <v>965</v>
      </c>
      <c r="C25" s="1394" t="s">
        <v>33</v>
      </c>
      <c r="D25" s="1394" t="s">
        <v>33</v>
      </c>
      <c r="E25" s="1394" t="s">
        <v>33</v>
      </c>
      <c r="F25" s="232"/>
      <c r="G25" s="232"/>
      <c r="H25" s="232"/>
      <c r="I25" s="232"/>
      <c r="J25" s="232"/>
      <c r="K25" s="232"/>
      <c r="L25" s="232"/>
      <c r="M25" s="232"/>
      <c r="N25" s="232"/>
      <c r="O25" s="232"/>
    </row>
    <row r="26" spans="1:15" s="32" customFormat="1" ht="17.25" customHeight="1">
      <c r="A26" s="810" t="s">
        <v>180</v>
      </c>
      <c r="B26" s="1393"/>
      <c r="C26" s="1395"/>
      <c r="D26" s="1394"/>
      <c r="E26" s="1395"/>
      <c r="F26" s="232"/>
      <c r="G26" s="232"/>
      <c r="H26" s="232"/>
      <c r="I26" s="232"/>
      <c r="J26" s="232"/>
      <c r="K26" s="232"/>
      <c r="L26" s="232"/>
      <c r="M26" s="232"/>
      <c r="N26" s="232"/>
      <c r="O26" s="232"/>
    </row>
    <row r="27" spans="1:15" s="32" customFormat="1" ht="17.25" customHeight="1">
      <c r="A27" s="810" t="s">
        <v>51</v>
      </c>
      <c r="B27" s="1392" t="s">
        <v>965</v>
      </c>
      <c r="C27" s="1394" t="s">
        <v>33</v>
      </c>
      <c r="D27" s="1394" t="s">
        <v>33</v>
      </c>
      <c r="E27" s="1394" t="s">
        <v>33</v>
      </c>
      <c r="F27" s="232"/>
      <c r="G27" s="232"/>
      <c r="H27" s="232"/>
      <c r="I27" s="232"/>
      <c r="J27" s="232"/>
      <c r="K27" s="232"/>
      <c r="L27" s="232"/>
      <c r="M27" s="232"/>
      <c r="N27" s="232"/>
      <c r="O27" s="232"/>
    </row>
    <row r="28" spans="1:15" s="32" customFormat="1" ht="17.25" customHeight="1">
      <c r="A28" s="811" t="s">
        <v>181</v>
      </c>
      <c r="B28" s="1393"/>
      <c r="C28" s="1395"/>
      <c r="D28" s="1394"/>
      <c r="E28" s="1395"/>
      <c r="F28" s="232"/>
      <c r="G28" s="232"/>
      <c r="H28" s="232"/>
      <c r="I28" s="232"/>
      <c r="J28" s="232"/>
      <c r="K28" s="232"/>
      <c r="L28" s="232"/>
      <c r="M28" s="232"/>
      <c r="N28" s="232"/>
      <c r="O28" s="232"/>
    </row>
    <row r="29" spans="1:15" s="32" customFormat="1" ht="17.25" customHeight="1">
      <c r="A29" s="811" t="s">
        <v>52</v>
      </c>
      <c r="B29" s="1392">
        <v>1</v>
      </c>
      <c r="C29" s="1394">
        <v>123</v>
      </c>
      <c r="D29" s="1394">
        <v>1</v>
      </c>
      <c r="E29" s="1394">
        <v>30</v>
      </c>
      <c r="F29" s="232"/>
      <c r="G29" s="232"/>
      <c r="H29" s="232"/>
      <c r="I29" s="232"/>
      <c r="J29" s="232"/>
      <c r="K29" s="232"/>
      <c r="L29" s="232"/>
      <c r="M29" s="232"/>
      <c r="N29" s="232"/>
      <c r="O29" s="232"/>
    </row>
    <row r="30" spans="1:15" s="32" customFormat="1" ht="17.25" customHeight="1">
      <c r="A30" s="811" t="s">
        <v>182</v>
      </c>
      <c r="B30" s="1393"/>
      <c r="C30" s="1395"/>
      <c r="D30" s="1394"/>
      <c r="E30" s="1395"/>
      <c r="F30" s="232"/>
      <c r="G30" s="232"/>
      <c r="H30" s="232"/>
      <c r="I30" s="232"/>
      <c r="J30" s="232"/>
      <c r="K30" s="232"/>
      <c r="L30" s="232"/>
      <c r="M30" s="232"/>
      <c r="N30" s="232"/>
      <c r="O30" s="232"/>
    </row>
    <row r="31" spans="1:15" s="32" customFormat="1" ht="17.25" customHeight="1">
      <c r="A31" s="811" t="s">
        <v>243</v>
      </c>
      <c r="B31" s="1392" t="s">
        <v>966</v>
      </c>
      <c r="C31" s="1394" t="s">
        <v>33</v>
      </c>
      <c r="D31" s="1394" t="s">
        <v>33</v>
      </c>
      <c r="E31" s="1394" t="s">
        <v>33</v>
      </c>
      <c r="F31" s="232"/>
      <c r="G31" s="232"/>
      <c r="H31" s="232"/>
      <c r="I31" s="232"/>
      <c r="J31" s="232"/>
      <c r="K31" s="232"/>
      <c r="L31" s="232"/>
      <c r="M31" s="232"/>
      <c r="N31" s="232"/>
      <c r="O31" s="232"/>
    </row>
    <row r="32" spans="1:15" s="32" customFormat="1" ht="17.25" customHeight="1">
      <c r="A32" s="811" t="s">
        <v>183</v>
      </c>
      <c r="B32" s="1393"/>
      <c r="C32" s="1395"/>
      <c r="D32" s="1394"/>
      <c r="E32" s="1395"/>
      <c r="F32" s="232"/>
      <c r="G32" s="232"/>
      <c r="H32" s="232"/>
      <c r="I32" s="232"/>
      <c r="J32" s="232"/>
      <c r="K32" s="232"/>
      <c r="L32" s="232"/>
      <c r="M32" s="232"/>
      <c r="N32" s="232"/>
      <c r="O32" s="232"/>
    </row>
    <row r="33" spans="1:21" ht="17.25" thickBot="1">
      <c r="A33" s="233"/>
      <c r="B33" s="234"/>
      <c r="C33" s="235"/>
      <c r="D33" s="235"/>
      <c r="E33" s="236"/>
      <c r="F33" s="232"/>
      <c r="G33" s="232"/>
      <c r="H33" s="232"/>
      <c r="I33" s="232"/>
      <c r="J33" s="232"/>
      <c r="K33" s="232"/>
      <c r="L33" s="232"/>
      <c r="M33" s="232"/>
      <c r="N33" s="232"/>
      <c r="O33" s="232"/>
    </row>
    <row r="34" spans="1:21" ht="16.5">
      <c r="A34" s="1397"/>
      <c r="B34" s="1397"/>
      <c r="C34" s="1397"/>
      <c r="D34" s="1397"/>
      <c r="E34" s="1397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32"/>
      <c r="Q34" s="32"/>
      <c r="R34" s="32"/>
      <c r="S34" s="32"/>
      <c r="T34" s="32"/>
      <c r="U34" s="32"/>
    </row>
    <row r="35" spans="1:21" ht="13.5" customHeight="1">
      <c r="A35" s="1396" t="s">
        <v>794</v>
      </c>
      <c r="B35" s="1396"/>
      <c r="C35" s="237"/>
      <c r="D35" s="1062" t="s">
        <v>803</v>
      </c>
      <c r="E35" s="1062"/>
      <c r="F35" s="41"/>
      <c r="G35" s="41"/>
      <c r="H35" s="41"/>
      <c r="I35" s="41"/>
      <c r="J35" s="41"/>
      <c r="K35" s="232"/>
      <c r="L35" s="232"/>
      <c r="M35" s="232"/>
      <c r="N35" s="232"/>
      <c r="O35" s="232"/>
      <c r="P35" s="32"/>
      <c r="Q35" s="32"/>
      <c r="R35" s="32"/>
      <c r="S35" s="32"/>
      <c r="T35" s="32"/>
      <c r="U35" s="32"/>
    </row>
    <row r="36" spans="1:21" ht="33.75" customHeight="1">
      <c r="A36" s="237"/>
      <c r="B36" s="237"/>
      <c r="C36" s="237"/>
      <c r="D36" s="237"/>
      <c r="E36" s="237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32"/>
      <c r="Q36" s="32"/>
      <c r="R36" s="32"/>
      <c r="S36" s="32"/>
      <c r="T36" s="32"/>
      <c r="U36" s="32"/>
    </row>
    <row r="37" spans="1:21" ht="16.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32"/>
      <c r="Q37" s="32"/>
      <c r="R37" s="32"/>
      <c r="S37" s="32"/>
      <c r="T37" s="32"/>
      <c r="U37" s="32"/>
    </row>
    <row r="38" spans="1:21" ht="16.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32"/>
      <c r="Q38" s="32"/>
      <c r="R38" s="32"/>
      <c r="S38" s="32"/>
      <c r="T38" s="32"/>
      <c r="U38" s="32"/>
    </row>
    <row r="39" spans="1:21" ht="16.5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</row>
    <row r="40" spans="1:21" ht="16.5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</row>
    <row r="41" spans="1:21" ht="16.5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</row>
    <row r="42" spans="1:21" ht="16.5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</row>
    <row r="43" spans="1:21" ht="16.5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</row>
    <row r="44" spans="1:21" ht="16.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</row>
    <row r="45" spans="1:21" ht="16.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</row>
    <row r="46" spans="1:21" ht="16.5">
      <c r="A46" s="232"/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</row>
    <row r="47" spans="1:21" ht="16.5">
      <c r="A47" s="232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</row>
  </sheetData>
  <mergeCells count="46">
    <mergeCell ref="A35:B35"/>
    <mergeCell ref="D35:E35"/>
    <mergeCell ref="B27:B28"/>
    <mergeCell ref="C27:C28"/>
    <mergeCell ref="D27:D28"/>
    <mergeCell ref="E27:E28"/>
    <mergeCell ref="B29:B30"/>
    <mergeCell ref="C29:C30"/>
    <mergeCell ref="D29:D30"/>
    <mergeCell ref="E29:E30"/>
    <mergeCell ref="B31:B32"/>
    <mergeCell ref="C31:C32"/>
    <mergeCell ref="D31:D32"/>
    <mergeCell ref="E31:E32"/>
    <mergeCell ref="A34:E34"/>
    <mergeCell ref="B23:B24"/>
    <mergeCell ref="C23:C24"/>
    <mergeCell ref="D23:D24"/>
    <mergeCell ref="E23:E24"/>
    <mergeCell ref="B25:B26"/>
    <mergeCell ref="C25:C26"/>
    <mergeCell ref="D25:D26"/>
    <mergeCell ref="E25:E26"/>
    <mergeCell ref="B19:B20"/>
    <mergeCell ref="C19:C20"/>
    <mergeCell ref="D19:D20"/>
    <mergeCell ref="E19:E20"/>
    <mergeCell ref="B21:B22"/>
    <mergeCell ref="C21:C22"/>
    <mergeCell ref="D21:D22"/>
    <mergeCell ref="E21:E22"/>
    <mergeCell ref="B17:B18"/>
    <mergeCell ref="C17:C18"/>
    <mergeCell ref="D17:D18"/>
    <mergeCell ref="E17:E18"/>
    <mergeCell ref="A1:E1"/>
    <mergeCell ref="A2:E2"/>
    <mergeCell ref="A3:B3"/>
    <mergeCell ref="A4:A5"/>
    <mergeCell ref="B4:E4"/>
    <mergeCell ref="B5:E5"/>
    <mergeCell ref="A6:A7"/>
    <mergeCell ref="B15:B16"/>
    <mergeCell ref="C15:C16"/>
    <mergeCell ref="D15:D16"/>
    <mergeCell ref="E15:E16"/>
  </mergeCells>
  <phoneticPr fontId="3" type="noConversion"/>
  <pageMargins left="0.75" right="0.75" top="1" bottom="1" header="0.5" footer="0.5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9"/>
  <sheetViews>
    <sheetView topLeftCell="A4" zoomScaleNormal="100" workbookViewId="0">
      <selection activeCell="AD14" sqref="AD14"/>
    </sheetView>
  </sheetViews>
  <sheetFormatPr defaultRowHeight="13.5"/>
  <cols>
    <col min="1" max="1" width="8.77734375" customWidth="1"/>
    <col min="2" max="2" width="4.77734375" customWidth="1"/>
    <col min="3" max="3" width="5.21875" customWidth="1"/>
    <col min="4" max="4" width="5.33203125" customWidth="1"/>
    <col min="5" max="5" width="4.77734375" customWidth="1"/>
    <col min="6" max="9" width="5" customWidth="1"/>
    <col min="10" max="10" width="6.109375" customWidth="1"/>
    <col min="11" max="11" width="5.109375" customWidth="1"/>
    <col min="12" max="13" width="5" customWidth="1"/>
    <col min="14" max="14" width="4.5546875" customWidth="1"/>
    <col min="16" max="16" width="6.44140625" customWidth="1"/>
    <col min="17" max="18" width="5.77734375" customWidth="1"/>
    <col min="19" max="19" width="6.77734375" customWidth="1"/>
    <col min="20" max="26" width="5.77734375" customWidth="1"/>
  </cols>
  <sheetData>
    <row r="1" spans="1:26" ht="22.5">
      <c r="A1" s="971" t="s">
        <v>809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 t="s">
        <v>810</v>
      </c>
      <c r="P1" s="971"/>
      <c r="Q1" s="971"/>
      <c r="R1" s="971"/>
      <c r="S1" s="971"/>
      <c r="T1" s="971"/>
      <c r="U1" s="971"/>
      <c r="V1" s="971"/>
      <c r="W1" s="971"/>
      <c r="X1" s="971"/>
      <c r="Y1" s="971"/>
      <c r="Z1" s="971"/>
    </row>
    <row r="2" spans="1:26" ht="22.5">
      <c r="A2" s="971" t="s">
        <v>418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 t="s">
        <v>417</v>
      </c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</row>
    <row r="3" spans="1:26" ht="16.5" customHeight="1">
      <c r="A3" s="1"/>
    </row>
    <row r="4" spans="1:26" s="2" customFormat="1" ht="12.75" thickBot="1">
      <c r="A4" s="30" t="s">
        <v>174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38" t="s">
        <v>65</v>
      </c>
      <c r="O4" s="30" t="s">
        <v>174</v>
      </c>
      <c r="P4" s="30"/>
      <c r="Q4" s="30"/>
      <c r="R4" s="30"/>
      <c r="S4" s="30"/>
      <c r="T4" s="30"/>
      <c r="U4" s="30"/>
      <c r="V4" s="30"/>
      <c r="W4" s="30"/>
      <c r="X4" s="30"/>
      <c r="Y4" s="1184" t="s">
        <v>65</v>
      </c>
      <c r="Z4" s="1184"/>
    </row>
    <row r="5" spans="1:26" s="2" customFormat="1" ht="22.5" customHeight="1">
      <c r="A5" s="1213" t="s">
        <v>636</v>
      </c>
      <c r="B5" s="1159" t="s">
        <v>419</v>
      </c>
      <c r="C5" s="1160"/>
      <c r="D5" s="1160"/>
      <c r="E5" s="1159" t="s">
        <v>420</v>
      </c>
      <c r="F5" s="1160"/>
      <c r="G5" s="1160"/>
      <c r="H5" s="1160"/>
      <c r="I5" s="1160"/>
      <c r="J5" s="1160"/>
      <c r="K5" s="1160"/>
      <c r="L5" s="1160"/>
      <c r="M5" s="1160"/>
      <c r="N5" s="1160"/>
      <c r="O5" s="1213" t="s">
        <v>36</v>
      </c>
      <c r="P5" s="1159" t="s">
        <v>420</v>
      </c>
      <c r="Q5" s="1160"/>
      <c r="R5" s="1160"/>
      <c r="S5" s="1160"/>
      <c r="T5" s="1160"/>
      <c r="U5" s="1159" t="s">
        <v>823</v>
      </c>
      <c r="V5" s="1160"/>
      <c r="W5" s="1160"/>
      <c r="X5" s="1160"/>
      <c r="Y5" s="1160"/>
      <c r="Z5" s="1160"/>
    </row>
    <row r="6" spans="1:26" s="2" customFormat="1" ht="16.5" customHeight="1">
      <c r="A6" s="1215"/>
      <c r="B6" s="1330" t="s">
        <v>421</v>
      </c>
      <c r="C6" s="1331"/>
      <c r="D6" s="1331"/>
      <c r="E6" s="1330" t="s">
        <v>422</v>
      </c>
      <c r="F6" s="1331"/>
      <c r="G6" s="1331"/>
      <c r="H6" s="1331"/>
      <c r="I6" s="1331"/>
      <c r="J6" s="1331"/>
      <c r="K6" s="1331"/>
      <c r="L6" s="1331"/>
      <c r="M6" s="1331"/>
      <c r="N6" s="1331"/>
      <c r="O6" s="1215"/>
      <c r="P6" s="1330" t="s">
        <v>422</v>
      </c>
      <c r="Q6" s="1331"/>
      <c r="R6" s="1331"/>
      <c r="S6" s="1331"/>
      <c r="T6" s="1006"/>
      <c r="U6" s="1330" t="s">
        <v>423</v>
      </c>
      <c r="V6" s="1331"/>
      <c r="W6" s="1331"/>
      <c r="X6" s="1331"/>
      <c r="Y6" s="1331"/>
      <c r="Z6" s="1331"/>
    </row>
    <row r="7" spans="1:26" s="2" customFormat="1" ht="27" customHeight="1">
      <c r="A7" s="1215" t="s">
        <v>175</v>
      </c>
      <c r="B7" s="391" t="s">
        <v>30</v>
      </c>
      <c r="C7" s="391" t="s">
        <v>424</v>
      </c>
      <c r="D7" s="355" t="s">
        <v>425</v>
      </c>
      <c r="E7" s="391" t="s">
        <v>426</v>
      </c>
      <c r="F7" s="391" t="s">
        <v>427</v>
      </c>
      <c r="G7" s="391" t="s">
        <v>428</v>
      </c>
      <c r="H7" s="391" t="s">
        <v>429</v>
      </c>
      <c r="I7" s="391" t="s">
        <v>430</v>
      </c>
      <c r="J7" s="186" t="s">
        <v>637</v>
      </c>
      <c r="K7" s="355" t="s">
        <v>638</v>
      </c>
      <c r="L7" s="355" t="s">
        <v>639</v>
      </c>
      <c r="M7" s="391" t="s">
        <v>640</v>
      </c>
      <c r="N7" s="355" t="s">
        <v>641</v>
      </c>
      <c r="O7" s="1215" t="s">
        <v>175</v>
      </c>
      <c r="P7" s="355" t="s">
        <v>431</v>
      </c>
      <c r="Q7" s="391" t="s">
        <v>432</v>
      </c>
      <c r="R7" s="391" t="s">
        <v>433</v>
      </c>
      <c r="S7" s="355" t="s">
        <v>434</v>
      </c>
      <c r="T7" s="200" t="s">
        <v>696</v>
      </c>
      <c r="U7" s="356" t="s">
        <v>435</v>
      </c>
      <c r="V7" s="391" t="s">
        <v>436</v>
      </c>
      <c r="W7" s="355" t="s">
        <v>437</v>
      </c>
      <c r="X7" s="391" t="s">
        <v>438</v>
      </c>
      <c r="Y7" s="391" t="s">
        <v>439</v>
      </c>
      <c r="Z7" s="355" t="s">
        <v>440</v>
      </c>
    </row>
    <row r="8" spans="1:26" s="2" customFormat="1" ht="33.75" customHeight="1">
      <c r="A8" s="1314"/>
      <c r="B8" s="382" t="s">
        <v>28</v>
      </c>
      <c r="C8" s="382" t="s">
        <v>441</v>
      </c>
      <c r="D8" s="344" t="s">
        <v>442</v>
      </c>
      <c r="E8" s="288" t="s">
        <v>642</v>
      </c>
      <c r="F8" s="388" t="s">
        <v>643</v>
      </c>
      <c r="G8" s="388" t="s">
        <v>644</v>
      </c>
      <c r="H8" s="288" t="s">
        <v>645</v>
      </c>
      <c r="I8" s="388" t="s">
        <v>646</v>
      </c>
      <c r="J8" s="387" t="s">
        <v>647</v>
      </c>
      <c r="K8" s="309" t="s">
        <v>443</v>
      </c>
      <c r="L8" s="309" t="s">
        <v>648</v>
      </c>
      <c r="M8" s="388" t="s">
        <v>649</v>
      </c>
      <c r="N8" s="309" t="s">
        <v>650</v>
      </c>
      <c r="O8" s="1314"/>
      <c r="P8" s="309" t="s">
        <v>651</v>
      </c>
      <c r="Q8" s="388" t="s">
        <v>444</v>
      </c>
      <c r="R8" s="388" t="s">
        <v>445</v>
      </c>
      <c r="S8" s="309" t="s">
        <v>446</v>
      </c>
      <c r="T8" s="120" t="s">
        <v>652</v>
      </c>
      <c r="U8" s="313" t="s">
        <v>653</v>
      </c>
      <c r="V8" s="388" t="s">
        <v>654</v>
      </c>
      <c r="W8" s="309" t="s">
        <v>655</v>
      </c>
      <c r="X8" s="388" t="s">
        <v>656</v>
      </c>
      <c r="Y8" s="388" t="s">
        <v>657</v>
      </c>
      <c r="Z8" s="309" t="s">
        <v>658</v>
      </c>
    </row>
    <row r="9" spans="1:26" s="2" customFormat="1" ht="29.25" customHeight="1">
      <c r="A9" s="620">
        <v>2017</v>
      </c>
      <c r="B9" s="499">
        <v>2526</v>
      </c>
      <c r="C9" s="500">
        <v>1442</v>
      </c>
      <c r="D9" s="500">
        <v>1084</v>
      </c>
      <c r="E9" s="500">
        <v>1248</v>
      </c>
      <c r="F9" s="500">
        <v>301</v>
      </c>
      <c r="G9" s="500">
        <v>313</v>
      </c>
      <c r="H9" s="500">
        <v>219</v>
      </c>
      <c r="I9" s="500">
        <v>23</v>
      </c>
      <c r="J9" s="500">
        <v>119</v>
      </c>
      <c r="K9" s="500">
        <v>20</v>
      </c>
      <c r="L9" s="500">
        <v>109</v>
      </c>
      <c r="M9" s="500">
        <v>123</v>
      </c>
      <c r="N9" s="500">
        <v>8</v>
      </c>
      <c r="O9" s="452">
        <v>2017</v>
      </c>
      <c r="P9" s="500">
        <v>13</v>
      </c>
      <c r="Q9" s="500">
        <v>7</v>
      </c>
      <c r="R9" s="500">
        <v>4</v>
      </c>
      <c r="S9" s="500">
        <v>11</v>
      </c>
      <c r="T9" s="500">
        <v>8</v>
      </c>
      <c r="U9" s="500">
        <v>169</v>
      </c>
      <c r="V9" s="500">
        <v>337</v>
      </c>
      <c r="W9" s="500">
        <v>416</v>
      </c>
      <c r="X9" s="500">
        <v>418</v>
      </c>
      <c r="Y9" s="500">
        <v>585</v>
      </c>
      <c r="Z9" s="500">
        <v>601</v>
      </c>
    </row>
    <row r="10" spans="1:26" s="2" customFormat="1" ht="29.25" customHeight="1">
      <c r="A10" s="620">
        <v>2018</v>
      </c>
      <c r="B10" s="500">
        <v>2526</v>
      </c>
      <c r="C10" s="500">
        <v>1454</v>
      </c>
      <c r="D10" s="500">
        <v>1108</v>
      </c>
      <c r="E10" s="500">
        <v>1198</v>
      </c>
      <c r="F10" s="500">
        <v>319</v>
      </c>
      <c r="G10" s="500">
        <v>318</v>
      </c>
      <c r="H10" s="500">
        <v>282</v>
      </c>
      <c r="I10" s="500">
        <v>22</v>
      </c>
      <c r="J10" s="500">
        <v>121</v>
      </c>
      <c r="K10" s="500">
        <v>21</v>
      </c>
      <c r="L10" s="500">
        <v>105</v>
      </c>
      <c r="M10" s="500">
        <v>127</v>
      </c>
      <c r="N10" s="500">
        <v>10</v>
      </c>
      <c r="O10" s="452">
        <v>2018</v>
      </c>
      <c r="P10" s="500">
        <v>11</v>
      </c>
      <c r="Q10" s="500">
        <v>5</v>
      </c>
      <c r="R10" s="500">
        <v>3</v>
      </c>
      <c r="S10" s="500">
        <v>13</v>
      </c>
      <c r="T10" s="500">
        <v>7</v>
      </c>
      <c r="U10" s="500">
        <v>174</v>
      </c>
      <c r="V10" s="500">
        <v>337</v>
      </c>
      <c r="W10" s="500">
        <v>411</v>
      </c>
      <c r="X10" s="500">
        <v>428</v>
      </c>
      <c r="Y10" s="500">
        <v>601</v>
      </c>
      <c r="Z10" s="500">
        <v>611</v>
      </c>
    </row>
    <row r="11" spans="1:26" s="2" customFormat="1" ht="29.25" customHeight="1">
      <c r="A11" s="620"/>
      <c r="B11" s="499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452"/>
      <c r="P11" s="500"/>
      <c r="Q11" s="500"/>
      <c r="R11" s="500"/>
      <c r="S11" s="500"/>
      <c r="T11" s="500"/>
      <c r="U11" s="1402" t="s">
        <v>821</v>
      </c>
      <c r="V11" s="1403"/>
      <c r="W11" s="1404"/>
      <c r="X11" s="1402" t="s">
        <v>822</v>
      </c>
      <c r="Y11" s="1403"/>
      <c r="Z11" s="1404"/>
    </row>
    <row r="12" spans="1:26" s="2" customFormat="1" ht="29.25" customHeight="1">
      <c r="A12" s="712">
        <v>2019</v>
      </c>
      <c r="B12" s="499">
        <v>2570</v>
      </c>
      <c r="C12" s="501">
        <v>1466</v>
      </c>
      <c r="D12" s="501">
        <v>1104</v>
      </c>
      <c r="E12" s="501">
        <v>1179</v>
      </c>
      <c r="F12" s="501">
        <v>303</v>
      </c>
      <c r="G12" s="501">
        <v>322</v>
      </c>
      <c r="H12" s="501">
        <v>319</v>
      </c>
      <c r="I12" s="501">
        <v>23</v>
      </c>
      <c r="J12" s="501">
        <v>116</v>
      </c>
      <c r="K12" s="501">
        <v>22</v>
      </c>
      <c r="L12" s="501">
        <v>103</v>
      </c>
      <c r="M12" s="501">
        <v>124</v>
      </c>
      <c r="N12" s="501">
        <v>9</v>
      </c>
      <c r="O12" s="452">
        <v>2019</v>
      </c>
      <c r="P12" s="500">
        <v>12</v>
      </c>
      <c r="Q12" s="500">
        <v>10</v>
      </c>
      <c r="R12" s="500">
        <v>3</v>
      </c>
      <c r="S12" s="500">
        <v>17</v>
      </c>
      <c r="T12" s="500">
        <v>8</v>
      </c>
      <c r="U12" s="1401">
        <v>887</v>
      </c>
      <c r="V12" s="1401"/>
      <c r="W12" s="1401"/>
      <c r="X12" s="1401">
        <v>1683</v>
      </c>
      <c r="Y12" s="1401"/>
      <c r="Z12" s="1401"/>
    </row>
    <row r="13" spans="1:26" s="2" customFormat="1" ht="29.25" customHeight="1">
      <c r="A13" s="699">
        <v>2020</v>
      </c>
      <c r="B13" s="716">
        <v>2641</v>
      </c>
      <c r="C13" s="717">
        <v>1503</v>
      </c>
      <c r="D13" s="717">
        <v>1138</v>
      </c>
      <c r="E13" s="717">
        <v>1173</v>
      </c>
      <c r="F13" s="717">
        <v>306</v>
      </c>
      <c r="G13" s="717">
        <v>331</v>
      </c>
      <c r="H13" s="717">
        <v>358</v>
      </c>
      <c r="I13" s="717">
        <v>24</v>
      </c>
      <c r="J13" s="717">
        <v>120</v>
      </c>
      <c r="K13" s="717">
        <v>21</v>
      </c>
      <c r="L13" s="717">
        <v>110</v>
      </c>
      <c r="M13" s="717">
        <v>139</v>
      </c>
      <c r="N13" s="717">
        <v>10</v>
      </c>
      <c r="O13" s="699">
        <v>2020</v>
      </c>
      <c r="P13" s="718">
        <v>11</v>
      </c>
      <c r="Q13" s="718">
        <v>11</v>
      </c>
      <c r="R13" s="718">
        <v>3</v>
      </c>
      <c r="S13" s="718">
        <v>17</v>
      </c>
      <c r="T13" s="718">
        <v>7</v>
      </c>
      <c r="U13" s="1399">
        <v>901</v>
      </c>
      <c r="V13" s="1399"/>
      <c r="W13" s="1399"/>
      <c r="X13" s="1399">
        <v>1740</v>
      </c>
      <c r="Y13" s="1399"/>
      <c r="Z13" s="1399"/>
    </row>
    <row r="14" spans="1:26" s="2" customFormat="1" ht="29.25" customHeight="1">
      <c r="A14" s="723">
        <v>2021</v>
      </c>
      <c r="B14" s="812">
        <f t="shared" ref="B14:N14" si="0">SUM(B16:B24)</f>
        <v>2624</v>
      </c>
      <c r="C14" s="813">
        <f t="shared" si="0"/>
        <v>1495</v>
      </c>
      <c r="D14" s="853">
        <f t="shared" si="0"/>
        <v>1129</v>
      </c>
      <c r="E14" s="853">
        <f t="shared" si="0"/>
        <v>1146</v>
      </c>
      <c r="F14" s="853">
        <f t="shared" si="0"/>
        <v>281</v>
      </c>
      <c r="G14" s="853">
        <f t="shared" si="0"/>
        <v>314</v>
      </c>
      <c r="H14" s="853">
        <f t="shared" si="0"/>
        <v>395</v>
      </c>
      <c r="I14" s="853">
        <f t="shared" si="0"/>
        <v>24</v>
      </c>
      <c r="J14" s="853">
        <f t="shared" si="0"/>
        <v>125</v>
      </c>
      <c r="K14" s="853">
        <f t="shared" si="0"/>
        <v>24</v>
      </c>
      <c r="L14" s="853">
        <f t="shared" si="0"/>
        <v>117</v>
      </c>
      <c r="M14" s="853">
        <f t="shared" si="0"/>
        <v>140</v>
      </c>
      <c r="N14" s="853">
        <f t="shared" si="0"/>
        <v>9</v>
      </c>
      <c r="O14" s="723">
        <v>2021</v>
      </c>
      <c r="P14" s="814">
        <f>SUM(P16:P24)</f>
        <v>11</v>
      </c>
      <c r="Q14" s="814">
        <f>SUM(Q16:Q24)</f>
        <v>13</v>
      </c>
      <c r="R14" s="814">
        <f>SUM(R16:R24)</f>
        <v>2</v>
      </c>
      <c r="S14" s="814">
        <f>SUM(S16:S24)</f>
        <v>18</v>
      </c>
      <c r="T14" s="814">
        <f>SUM(T16:T24)</f>
        <v>5</v>
      </c>
      <c r="U14" s="1400">
        <f>SUM(U16:W24)</f>
        <v>893</v>
      </c>
      <c r="V14" s="1400"/>
      <c r="W14" s="1400"/>
      <c r="X14" s="1400">
        <f>SUM(X16:Z24)</f>
        <v>1731</v>
      </c>
      <c r="Y14" s="1400"/>
      <c r="Z14" s="1400"/>
    </row>
    <row r="15" spans="1:26" s="18" customFormat="1" ht="12" customHeight="1">
      <c r="A15" s="723"/>
      <c r="B15" s="815"/>
      <c r="C15" s="816"/>
      <c r="D15" s="816"/>
      <c r="E15" s="816"/>
      <c r="F15" s="816"/>
      <c r="G15" s="816"/>
      <c r="H15" s="816"/>
      <c r="I15" s="816"/>
      <c r="J15" s="816"/>
      <c r="K15" s="816"/>
      <c r="L15" s="816"/>
      <c r="M15" s="816"/>
      <c r="N15" s="816"/>
      <c r="O15" s="723"/>
      <c r="P15" s="817"/>
      <c r="Q15" s="789"/>
      <c r="R15" s="789"/>
      <c r="S15" s="789"/>
      <c r="T15" s="789"/>
      <c r="U15" s="789"/>
      <c r="V15" s="789"/>
      <c r="W15" s="789"/>
      <c r="X15" s="789"/>
      <c r="Y15" s="789"/>
      <c r="Z15" s="789"/>
    </row>
    <row r="16" spans="1:26" s="18" customFormat="1" ht="23.25">
      <c r="A16" s="730" t="s">
        <v>971</v>
      </c>
      <c r="B16" s="909">
        <f t="shared" ref="B16:B24" si="1">SUM(C16:D16)</f>
        <v>99</v>
      </c>
      <c r="C16" s="908">
        <v>67</v>
      </c>
      <c r="D16" s="910">
        <v>32</v>
      </c>
      <c r="E16" s="910">
        <v>33</v>
      </c>
      <c r="F16" s="908">
        <v>16</v>
      </c>
      <c r="G16" s="908">
        <v>19</v>
      </c>
      <c r="H16" s="908">
        <v>12</v>
      </c>
      <c r="I16" s="911">
        <v>1</v>
      </c>
      <c r="J16" s="908">
        <v>4</v>
      </c>
      <c r="K16" s="911">
        <v>2</v>
      </c>
      <c r="L16" s="908">
        <v>3</v>
      </c>
      <c r="M16" s="908">
        <v>7</v>
      </c>
      <c r="N16" s="911" t="s">
        <v>965</v>
      </c>
      <c r="O16" s="730" t="s">
        <v>971</v>
      </c>
      <c r="P16" s="912" t="s">
        <v>965</v>
      </c>
      <c r="Q16" s="908">
        <v>1</v>
      </c>
      <c r="R16" s="911" t="s">
        <v>965</v>
      </c>
      <c r="S16" s="908" t="s">
        <v>965</v>
      </c>
      <c r="T16" s="908">
        <v>1</v>
      </c>
      <c r="U16" s="1398">
        <v>30</v>
      </c>
      <c r="V16" s="1398"/>
      <c r="W16" s="1398"/>
      <c r="X16" s="1398">
        <v>69</v>
      </c>
      <c r="Y16" s="1398"/>
      <c r="Z16" s="1398"/>
    </row>
    <row r="17" spans="1:27" s="18" customFormat="1" ht="21.75">
      <c r="A17" s="730" t="s">
        <v>972</v>
      </c>
      <c r="B17" s="909">
        <f t="shared" si="1"/>
        <v>233</v>
      </c>
      <c r="C17" s="908">
        <v>139</v>
      </c>
      <c r="D17" s="910">
        <v>94</v>
      </c>
      <c r="E17" s="910">
        <v>92</v>
      </c>
      <c r="F17" s="908">
        <v>28</v>
      </c>
      <c r="G17" s="908">
        <v>41</v>
      </c>
      <c r="H17" s="908">
        <v>34</v>
      </c>
      <c r="I17" s="908">
        <v>5</v>
      </c>
      <c r="J17" s="908">
        <v>6</v>
      </c>
      <c r="K17" s="911" t="s">
        <v>965</v>
      </c>
      <c r="L17" s="908">
        <v>11</v>
      </c>
      <c r="M17" s="908">
        <v>9</v>
      </c>
      <c r="N17" s="908">
        <v>2</v>
      </c>
      <c r="O17" s="730" t="s">
        <v>972</v>
      </c>
      <c r="P17" s="909" t="s">
        <v>965</v>
      </c>
      <c r="Q17" s="908">
        <v>1</v>
      </c>
      <c r="R17" s="911" t="s">
        <v>966</v>
      </c>
      <c r="S17" s="908">
        <v>4</v>
      </c>
      <c r="T17" s="911" t="s">
        <v>965</v>
      </c>
      <c r="U17" s="1398">
        <v>84</v>
      </c>
      <c r="V17" s="1398"/>
      <c r="W17" s="1398"/>
      <c r="X17" s="1398">
        <v>149</v>
      </c>
      <c r="Y17" s="1398"/>
      <c r="Z17" s="1398"/>
      <c r="AA17" s="690"/>
    </row>
    <row r="18" spans="1:27" s="18" customFormat="1" ht="21.75">
      <c r="A18" s="730" t="s">
        <v>973</v>
      </c>
      <c r="B18" s="909">
        <f t="shared" si="1"/>
        <v>400</v>
      </c>
      <c r="C18" s="908">
        <v>209</v>
      </c>
      <c r="D18" s="910">
        <v>191</v>
      </c>
      <c r="E18" s="910">
        <v>172</v>
      </c>
      <c r="F18" s="908">
        <v>42</v>
      </c>
      <c r="G18" s="908">
        <v>43</v>
      </c>
      <c r="H18" s="908">
        <v>55</v>
      </c>
      <c r="I18" s="908">
        <v>2</v>
      </c>
      <c r="J18" s="908">
        <v>28</v>
      </c>
      <c r="K18" s="908">
        <v>9</v>
      </c>
      <c r="L18" s="908">
        <v>24</v>
      </c>
      <c r="M18" s="908">
        <v>19</v>
      </c>
      <c r="N18" s="911" t="s">
        <v>965</v>
      </c>
      <c r="O18" s="730" t="s">
        <v>973</v>
      </c>
      <c r="P18" s="912">
        <v>2</v>
      </c>
      <c r="Q18" s="911" t="s">
        <v>965</v>
      </c>
      <c r="R18" s="911" t="s">
        <v>966</v>
      </c>
      <c r="S18" s="908">
        <v>4</v>
      </c>
      <c r="T18" s="911" t="s">
        <v>966</v>
      </c>
      <c r="U18" s="1398">
        <v>141</v>
      </c>
      <c r="V18" s="1398"/>
      <c r="W18" s="1398"/>
      <c r="X18" s="1398">
        <v>259</v>
      </c>
      <c r="Y18" s="1398"/>
      <c r="Z18" s="1398"/>
      <c r="AA18" s="690"/>
    </row>
    <row r="19" spans="1:27" s="18" customFormat="1" ht="24">
      <c r="A19" s="730" t="s">
        <v>974</v>
      </c>
      <c r="B19" s="909">
        <f t="shared" si="1"/>
        <v>671</v>
      </c>
      <c r="C19" s="908">
        <v>380</v>
      </c>
      <c r="D19" s="910">
        <v>291</v>
      </c>
      <c r="E19" s="910">
        <v>287</v>
      </c>
      <c r="F19" s="908">
        <v>73</v>
      </c>
      <c r="G19" s="908">
        <v>72</v>
      </c>
      <c r="H19" s="908">
        <v>107</v>
      </c>
      <c r="I19" s="908">
        <v>6</v>
      </c>
      <c r="J19" s="908">
        <v>34</v>
      </c>
      <c r="K19" s="908">
        <v>7</v>
      </c>
      <c r="L19" s="908">
        <v>30</v>
      </c>
      <c r="M19" s="908">
        <v>41</v>
      </c>
      <c r="N19" s="908">
        <v>3</v>
      </c>
      <c r="O19" s="730" t="s">
        <v>974</v>
      </c>
      <c r="P19" s="909">
        <v>4</v>
      </c>
      <c r="Q19" s="908">
        <v>3</v>
      </c>
      <c r="R19" s="908">
        <v>1</v>
      </c>
      <c r="S19" s="908">
        <v>2</v>
      </c>
      <c r="T19" s="908">
        <v>1</v>
      </c>
      <c r="U19" s="1398">
        <v>231</v>
      </c>
      <c r="V19" s="1398"/>
      <c r="W19" s="1398"/>
      <c r="X19" s="1398">
        <v>440</v>
      </c>
      <c r="Y19" s="1398"/>
      <c r="Z19" s="1398"/>
      <c r="AA19" s="690"/>
    </row>
    <row r="20" spans="1:27" s="18" customFormat="1" ht="21.75">
      <c r="A20" s="730" t="s">
        <v>975</v>
      </c>
      <c r="B20" s="909">
        <f t="shared" si="1"/>
        <v>285</v>
      </c>
      <c r="C20" s="908">
        <v>149</v>
      </c>
      <c r="D20" s="910">
        <v>136</v>
      </c>
      <c r="E20" s="910">
        <v>142</v>
      </c>
      <c r="F20" s="908">
        <v>27</v>
      </c>
      <c r="G20" s="908">
        <v>25</v>
      </c>
      <c r="H20" s="908">
        <v>38</v>
      </c>
      <c r="I20" s="908">
        <v>2</v>
      </c>
      <c r="J20" s="908">
        <v>12</v>
      </c>
      <c r="K20" s="908">
        <v>3</v>
      </c>
      <c r="L20" s="908">
        <v>12</v>
      </c>
      <c r="M20" s="908">
        <v>18</v>
      </c>
      <c r="N20" s="911">
        <v>1</v>
      </c>
      <c r="O20" s="730" t="s">
        <v>975</v>
      </c>
      <c r="P20" s="909">
        <v>3</v>
      </c>
      <c r="Q20" s="908">
        <v>1</v>
      </c>
      <c r="R20" s="911" t="s">
        <v>965</v>
      </c>
      <c r="S20" s="911">
        <v>1</v>
      </c>
      <c r="T20" s="911" t="s">
        <v>966</v>
      </c>
      <c r="U20" s="1398">
        <v>89</v>
      </c>
      <c r="V20" s="1398"/>
      <c r="W20" s="1398"/>
      <c r="X20" s="1398">
        <v>196</v>
      </c>
      <c r="Y20" s="1398"/>
      <c r="Z20" s="1398"/>
      <c r="AA20" s="690"/>
    </row>
    <row r="21" spans="1:27" s="18" customFormat="1" ht="21.75">
      <c r="A21" s="730" t="s">
        <v>976</v>
      </c>
      <c r="B21" s="909">
        <f t="shared" si="1"/>
        <v>49</v>
      </c>
      <c r="C21" s="908">
        <v>35</v>
      </c>
      <c r="D21" s="910">
        <v>14</v>
      </c>
      <c r="E21" s="910">
        <v>20</v>
      </c>
      <c r="F21" s="908">
        <v>10</v>
      </c>
      <c r="G21" s="908">
        <v>9</v>
      </c>
      <c r="H21" s="908">
        <v>6</v>
      </c>
      <c r="I21" s="911" t="s">
        <v>965</v>
      </c>
      <c r="J21" s="908" t="s">
        <v>965</v>
      </c>
      <c r="K21" s="911" t="s">
        <v>965</v>
      </c>
      <c r="L21" s="908">
        <v>2</v>
      </c>
      <c r="M21" s="908">
        <v>1</v>
      </c>
      <c r="N21" s="911" t="s">
        <v>965</v>
      </c>
      <c r="O21" s="730" t="s">
        <v>976</v>
      </c>
      <c r="P21" s="912" t="s">
        <v>966</v>
      </c>
      <c r="Q21" s="911" t="s">
        <v>965</v>
      </c>
      <c r="R21" s="911" t="s">
        <v>966</v>
      </c>
      <c r="S21" s="911">
        <v>1</v>
      </c>
      <c r="T21" s="911" t="s">
        <v>967</v>
      </c>
      <c r="U21" s="1398">
        <v>15</v>
      </c>
      <c r="V21" s="1398"/>
      <c r="W21" s="1398"/>
      <c r="X21" s="1398">
        <v>34</v>
      </c>
      <c r="Y21" s="1398"/>
      <c r="Z21" s="1398"/>
      <c r="AA21" s="690"/>
    </row>
    <row r="22" spans="1:27" s="18" customFormat="1" ht="23.25">
      <c r="A22" s="730" t="s">
        <v>977</v>
      </c>
      <c r="B22" s="909">
        <f t="shared" si="1"/>
        <v>63</v>
      </c>
      <c r="C22" s="908">
        <v>43</v>
      </c>
      <c r="D22" s="910">
        <v>20</v>
      </c>
      <c r="E22" s="910">
        <v>30</v>
      </c>
      <c r="F22" s="908">
        <v>6</v>
      </c>
      <c r="G22" s="908">
        <v>7</v>
      </c>
      <c r="H22" s="908">
        <v>9</v>
      </c>
      <c r="I22" s="908" t="s">
        <v>965</v>
      </c>
      <c r="J22" s="908">
        <v>3</v>
      </c>
      <c r="K22" s="908" t="s">
        <v>965</v>
      </c>
      <c r="L22" s="908">
        <v>3</v>
      </c>
      <c r="M22" s="908">
        <v>5</v>
      </c>
      <c r="N22" s="911" t="s">
        <v>965</v>
      </c>
      <c r="O22" s="730" t="s">
        <v>977</v>
      </c>
      <c r="P22" s="909" t="s">
        <v>965</v>
      </c>
      <c r="Q22" s="911" t="s">
        <v>965</v>
      </c>
      <c r="R22" s="911" t="s">
        <v>966</v>
      </c>
      <c r="S22" s="908" t="s">
        <v>965</v>
      </c>
      <c r="T22" s="911" t="s">
        <v>966</v>
      </c>
      <c r="U22" s="1398">
        <v>17</v>
      </c>
      <c r="V22" s="1398"/>
      <c r="W22" s="1398"/>
      <c r="X22" s="1398">
        <v>46</v>
      </c>
      <c r="Y22" s="1398"/>
      <c r="Z22" s="1398"/>
      <c r="AA22" s="690"/>
    </row>
    <row r="23" spans="1:27" s="18" customFormat="1" ht="22.5">
      <c r="A23" s="730" t="s">
        <v>978</v>
      </c>
      <c r="B23" s="909">
        <f t="shared" si="1"/>
        <v>313</v>
      </c>
      <c r="C23" s="908">
        <v>184</v>
      </c>
      <c r="D23" s="910">
        <v>129</v>
      </c>
      <c r="E23" s="910">
        <v>127</v>
      </c>
      <c r="F23" s="908">
        <v>31</v>
      </c>
      <c r="G23" s="908">
        <v>40</v>
      </c>
      <c r="H23" s="908">
        <v>53</v>
      </c>
      <c r="I23" s="908">
        <v>4</v>
      </c>
      <c r="J23" s="908">
        <v>19</v>
      </c>
      <c r="K23" s="911" t="s">
        <v>966</v>
      </c>
      <c r="L23" s="908">
        <v>13</v>
      </c>
      <c r="M23" s="908">
        <v>15</v>
      </c>
      <c r="N23" s="908">
        <v>1</v>
      </c>
      <c r="O23" s="730" t="s">
        <v>978</v>
      </c>
      <c r="P23" s="912">
        <v>2</v>
      </c>
      <c r="Q23" s="908">
        <v>3</v>
      </c>
      <c r="R23" s="908">
        <v>1</v>
      </c>
      <c r="S23" s="908">
        <v>3</v>
      </c>
      <c r="T23" s="908">
        <v>1</v>
      </c>
      <c r="U23" s="1398">
        <v>121</v>
      </c>
      <c r="V23" s="1398"/>
      <c r="W23" s="1398"/>
      <c r="X23" s="1398">
        <v>192</v>
      </c>
      <c r="Y23" s="1398"/>
      <c r="Z23" s="1398"/>
      <c r="AA23" s="690"/>
    </row>
    <row r="24" spans="1:27" s="18" customFormat="1" ht="22.5">
      <c r="A24" s="730" t="s">
        <v>979</v>
      </c>
      <c r="B24" s="909">
        <f t="shared" si="1"/>
        <v>511</v>
      </c>
      <c r="C24" s="908">
        <v>289</v>
      </c>
      <c r="D24" s="910">
        <v>222</v>
      </c>
      <c r="E24" s="910">
        <v>243</v>
      </c>
      <c r="F24" s="908">
        <v>48</v>
      </c>
      <c r="G24" s="908">
        <v>58</v>
      </c>
      <c r="H24" s="908">
        <v>81</v>
      </c>
      <c r="I24" s="908">
        <v>4</v>
      </c>
      <c r="J24" s="908">
        <v>19</v>
      </c>
      <c r="K24" s="908">
        <v>3</v>
      </c>
      <c r="L24" s="908">
        <v>19</v>
      </c>
      <c r="M24" s="908">
        <v>25</v>
      </c>
      <c r="N24" s="908">
        <v>2</v>
      </c>
      <c r="O24" s="730" t="s">
        <v>979</v>
      </c>
      <c r="P24" s="909" t="s">
        <v>965</v>
      </c>
      <c r="Q24" s="911">
        <v>4</v>
      </c>
      <c r="R24" s="908" t="s">
        <v>965</v>
      </c>
      <c r="S24" s="908">
        <v>3</v>
      </c>
      <c r="T24" s="908">
        <v>2</v>
      </c>
      <c r="U24" s="1398">
        <v>165</v>
      </c>
      <c r="V24" s="1398"/>
      <c r="W24" s="1398"/>
      <c r="X24" s="1398">
        <v>346</v>
      </c>
      <c r="Y24" s="1398"/>
      <c r="Z24" s="1398"/>
      <c r="AA24" s="690"/>
    </row>
    <row r="25" spans="1:27" s="18" customFormat="1" ht="10.5" customHeight="1" thickBot="1">
      <c r="A25" s="145"/>
      <c r="B25" s="225"/>
      <c r="C25" s="148"/>
      <c r="D25" s="400"/>
      <c r="E25" s="148"/>
      <c r="F25" s="148"/>
      <c r="G25" s="148"/>
      <c r="H25" s="148"/>
      <c r="I25" s="148"/>
      <c r="J25" s="400"/>
      <c r="K25" s="400"/>
      <c r="L25" s="400"/>
      <c r="M25" s="148"/>
      <c r="N25" s="148"/>
      <c r="O25" s="145"/>
      <c r="P25" s="239"/>
      <c r="Q25" s="148"/>
      <c r="R25" s="148"/>
      <c r="S25" s="148"/>
      <c r="T25" s="148"/>
      <c r="U25" s="400"/>
      <c r="V25" s="148"/>
      <c r="W25" s="400"/>
      <c r="X25" s="148"/>
      <c r="Y25" s="148"/>
      <c r="Z25" s="148"/>
      <c r="AA25" s="690"/>
    </row>
    <row r="26" spans="1:27" s="18" customFormat="1" ht="13.5" customHeight="1">
      <c r="A26" s="1217"/>
      <c r="B26" s="1217"/>
      <c r="C26" s="1217"/>
      <c r="D26" s="1217"/>
      <c r="E26" s="1217"/>
      <c r="F26" s="1217"/>
      <c r="G26" s="1217"/>
      <c r="H26" s="1217"/>
      <c r="I26" s="1217"/>
      <c r="J26" s="1217"/>
      <c r="K26" s="1217"/>
      <c r="L26" s="1026"/>
      <c r="M26" s="1026"/>
      <c r="N26" s="1026"/>
      <c r="O26" s="1407" t="s">
        <v>825</v>
      </c>
      <c r="P26" s="1407"/>
      <c r="Q26" s="1407"/>
      <c r="R26" s="1407"/>
      <c r="S26" s="1407"/>
      <c r="T26" s="1407"/>
      <c r="U26" s="1407"/>
      <c r="V26" s="1407"/>
      <c r="W26" s="1407"/>
      <c r="X26" s="1407"/>
      <c r="Y26" s="1407"/>
      <c r="Z26" s="1407"/>
    </row>
    <row r="27" spans="1:27" s="18" customFormat="1" ht="13.5" customHeight="1">
      <c r="A27" s="1405" t="s">
        <v>838</v>
      </c>
      <c r="B27" s="1405"/>
      <c r="C27" s="32"/>
      <c r="D27" s="32"/>
      <c r="E27" s="32"/>
      <c r="F27" s="32"/>
      <c r="G27" s="32"/>
      <c r="H27" s="32"/>
      <c r="I27" s="1406" t="s">
        <v>840</v>
      </c>
      <c r="J27" s="1346"/>
      <c r="K27" s="1346"/>
      <c r="L27" s="1346"/>
      <c r="M27" s="1346"/>
      <c r="N27" s="1346"/>
      <c r="O27" s="1405" t="s">
        <v>838</v>
      </c>
      <c r="P27" s="1405"/>
      <c r="Q27" s="41"/>
      <c r="R27" s="41"/>
      <c r="S27" s="41"/>
      <c r="T27" s="41"/>
      <c r="U27" s="41"/>
      <c r="V27" s="1062" t="s">
        <v>839</v>
      </c>
      <c r="W27" s="1062"/>
      <c r="X27" s="1062"/>
      <c r="Y27" s="1062"/>
      <c r="Z27" s="1062"/>
    </row>
    <row r="28" spans="1:27" s="18" customFormat="1" ht="13.5" customHeight="1">
      <c r="A28" s="432"/>
    </row>
    <row r="29" spans="1:27" ht="13.5" customHeight="1"/>
  </sheetData>
  <mergeCells count="50">
    <mergeCell ref="V27:Z27"/>
    <mergeCell ref="X23:Z23"/>
    <mergeCell ref="X24:Z24"/>
    <mergeCell ref="U21:W21"/>
    <mergeCell ref="U22:W22"/>
    <mergeCell ref="U23:W23"/>
    <mergeCell ref="O26:Z26"/>
    <mergeCell ref="A27:B27"/>
    <mergeCell ref="I27:N27"/>
    <mergeCell ref="A26:K26"/>
    <mergeCell ref="L26:N26"/>
    <mergeCell ref="O27:P27"/>
    <mergeCell ref="A5:A6"/>
    <mergeCell ref="B5:D5"/>
    <mergeCell ref="E5:N5"/>
    <mergeCell ref="U12:W12"/>
    <mergeCell ref="X12:Z12"/>
    <mergeCell ref="U11:W11"/>
    <mergeCell ref="X11:Z11"/>
    <mergeCell ref="O5:O6"/>
    <mergeCell ref="P5:T5"/>
    <mergeCell ref="U5:Z5"/>
    <mergeCell ref="B6:D6"/>
    <mergeCell ref="E6:N6"/>
    <mergeCell ref="P6:T6"/>
    <mergeCell ref="U6:Z6"/>
    <mergeCell ref="A7:A8"/>
    <mergeCell ref="O7:O8"/>
    <mergeCell ref="A1:N1"/>
    <mergeCell ref="O1:Z1"/>
    <mergeCell ref="A2:N2"/>
    <mergeCell ref="O2:Z2"/>
    <mergeCell ref="Y4:Z4"/>
    <mergeCell ref="U13:W13"/>
    <mergeCell ref="X13:Z13"/>
    <mergeCell ref="U16:W16"/>
    <mergeCell ref="U17:W17"/>
    <mergeCell ref="U18:W18"/>
    <mergeCell ref="X16:Z16"/>
    <mergeCell ref="X17:Z17"/>
    <mergeCell ref="X18:Z18"/>
    <mergeCell ref="U14:W14"/>
    <mergeCell ref="X14:Z14"/>
    <mergeCell ref="X19:Z19"/>
    <mergeCell ref="U24:W24"/>
    <mergeCell ref="X20:Z20"/>
    <mergeCell ref="X21:Z21"/>
    <mergeCell ref="X22:Z22"/>
    <mergeCell ref="U19:W19"/>
    <mergeCell ref="U20:W2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4"/>
  <sheetViews>
    <sheetView topLeftCell="A4" zoomScaleNormal="100" workbookViewId="0">
      <selection activeCell="I16" sqref="I16:M24"/>
    </sheetView>
  </sheetViews>
  <sheetFormatPr defaultRowHeight="13.5"/>
  <cols>
    <col min="1" max="1" width="10.77734375" bestFit="1" customWidth="1"/>
    <col min="2" max="2" width="13.44140625" customWidth="1"/>
    <col min="3" max="3" width="11" customWidth="1"/>
    <col min="4" max="4" width="10.33203125" customWidth="1"/>
    <col min="5" max="5" width="11.5546875" customWidth="1"/>
    <col min="6" max="6" width="11.6640625" customWidth="1"/>
    <col min="7" max="7" width="13" customWidth="1"/>
    <col min="8" max="8" width="13.21875" customWidth="1"/>
    <col min="9" max="9" width="14.44140625" customWidth="1"/>
    <col min="10" max="13" width="13.5546875" customWidth="1"/>
  </cols>
  <sheetData>
    <row r="1" spans="1:14" ht="22.5">
      <c r="A1" s="971" t="s">
        <v>761</v>
      </c>
      <c r="B1" s="971"/>
      <c r="C1" s="971"/>
      <c r="D1" s="971"/>
      <c r="E1" s="971"/>
      <c r="F1" s="971"/>
      <c r="G1" s="971"/>
      <c r="H1" s="971" t="s">
        <v>171</v>
      </c>
      <c r="I1" s="971"/>
      <c r="J1" s="971"/>
      <c r="K1" s="971"/>
      <c r="L1" s="971"/>
      <c r="M1" s="971"/>
    </row>
    <row r="2" spans="1:14" ht="21.75" customHeight="1">
      <c r="A2" s="972" t="s">
        <v>763</v>
      </c>
      <c r="B2" s="972"/>
      <c r="C2" s="972"/>
      <c r="D2" s="972"/>
      <c r="E2" s="972"/>
      <c r="F2" s="972"/>
      <c r="G2" s="972"/>
      <c r="H2" s="973" t="s">
        <v>762</v>
      </c>
      <c r="I2" s="973"/>
      <c r="J2" s="973"/>
      <c r="K2" s="973"/>
      <c r="L2" s="973"/>
      <c r="M2" s="973"/>
    </row>
    <row r="3" spans="1:14" ht="10.5" customHeight="1">
      <c r="A3" s="5"/>
      <c r="B3" s="5"/>
    </row>
    <row r="4" spans="1:14" ht="18" customHeight="1" thickBot="1">
      <c r="A4" s="662" t="s">
        <v>64</v>
      </c>
      <c r="B4" s="662"/>
      <c r="C4" s="974"/>
      <c r="D4" s="974"/>
      <c r="E4" s="974"/>
      <c r="F4" s="974"/>
      <c r="G4" s="663" t="s">
        <v>145</v>
      </c>
      <c r="H4" s="662" t="s">
        <v>64</v>
      </c>
      <c r="I4" s="975"/>
      <c r="J4" s="975"/>
      <c r="K4" s="975"/>
      <c r="L4" s="975"/>
      <c r="M4" s="663" t="s">
        <v>65</v>
      </c>
    </row>
    <row r="5" spans="1:14" ht="13.5" customHeight="1">
      <c r="A5" s="978" t="s">
        <v>36</v>
      </c>
      <c r="B5" s="984" t="s">
        <v>927</v>
      </c>
      <c r="C5" s="976" t="s">
        <v>749</v>
      </c>
      <c r="D5" s="980"/>
      <c r="E5" s="981" t="s">
        <v>185</v>
      </c>
      <c r="F5" s="981" t="s">
        <v>186</v>
      </c>
      <c r="G5" s="944" t="s">
        <v>735</v>
      </c>
      <c r="H5" s="991" t="s">
        <v>36</v>
      </c>
      <c r="I5" s="981" t="s">
        <v>74</v>
      </c>
      <c r="J5" s="981" t="s">
        <v>76</v>
      </c>
      <c r="K5" s="981" t="s">
        <v>78</v>
      </c>
      <c r="L5" s="960" t="s">
        <v>736</v>
      </c>
      <c r="M5" s="976" t="s">
        <v>80</v>
      </c>
      <c r="N5" s="4"/>
    </row>
    <row r="6" spans="1:14" ht="13.5" customHeight="1">
      <c r="A6" s="979"/>
      <c r="B6" s="985"/>
      <c r="C6" s="977" t="s">
        <v>66</v>
      </c>
      <c r="D6" s="983"/>
      <c r="E6" s="982"/>
      <c r="F6" s="982"/>
      <c r="G6" s="963"/>
      <c r="H6" s="992"/>
      <c r="I6" s="982"/>
      <c r="J6" s="982"/>
      <c r="K6" s="982"/>
      <c r="L6" s="961"/>
      <c r="M6" s="977"/>
      <c r="N6" s="4"/>
    </row>
    <row r="7" spans="1:14" ht="14.25" customHeight="1">
      <c r="A7" s="987" t="s">
        <v>175</v>
      </c>
      <c r="B7" s="985"/>
      <c r="C7" s="34" t="s">
        <v>69</v>
      </c>
      <c r="D7" s="34" t="s">
        <v>71</v>
      </c>
      <c r="E7" s="989" t="s">
        <v>67</v>
      </c>
      <c r="F7" s="989" t="s">
        <v>73</v>
      </c>
      <c r="G7" s="993" t="s">
        <v>68</v>
      </c>
      <c r="H7" s="995" t="s">
        <v>175</v>
      </c>
      <c r="I7" s="989" t="s">
        <v>75</v>
      </c>
      <c r="J7" s="989" t="s">
        <v>77</v>
      </c>
      <c r="K7" s="989" t="s">
        <v>79</v>
      </c>
      <c r="L7" s="989" t="s">
        <v>82</v>
      </c>
      <c r="M7" s="993" t="s">
        <v>81</v>
      </c>
      <c r="N7" s="4"/>
    </row>
    <row r="8" spans="1:14" s="21" customFormat="1" ht="24" customHeight="1">
      <c r="A8" s="988"/>
      <c r="B8" s="986"/>
      <c r="C8" s="660" t="s">
        <v>70</v>
      </c>
      <c r="D8" s="660" t="s">
        <v>72</v>
      </c>
      <c r="E8" s="990"/>
      <c r="F8" s="990"/>
      <c r="G8" s="994"/>
      <c r="H8" s="996"/>
      <c r="I8" s="990"/>
      <c r="J8" s="990"/>
      <c r="K8" s="990"/>
      <c r="L8" s="990"/>
      <c r="M8" s="994"/>
      <c r="N8" s="25"/>
    </row>
    <row r="9" spans="1:14" ht="9.75" customHeight="1">
      <c r="A9" s="661"/>
      <c r="B9" s="667"/>
      <c r="C9" s="666"/>
      <c r="D9" s="666"/>
      <c r="E9" s="666"/>
      <c r="F9" s="666"/>
      <c r="G9" s="666"/>
      <c r="H9" s="42"/>
      <c r="I9" s="43"/>
      <c r="J9" s="32"/>
      <c r="K9" s="32"/>
      <c r="L9" s="32"/>
      <c r="M9" s="32"/>
    </row>
    <row r="10" spans="1:14" ht="21" customHeight="1">
      <c r="A10" s="455">
        <v>2017</v>
      </c>
      <c r="B10" s="458">
        <v>1229</v>
      </c>
      <c r="C10" s="659">
        <v>205</v>
      </c>
      <c r="D10" s="659" t="s">
        <v>33</v>
      </c>
      <c r="E10" s="659">
        <v>51</v>
      </c>
      <c r="F10" s="659">
        <v>34</v>
      </c>
      <c r="G10" s="659">
        <v>13</v>
      </c>
      <c r="H10" s="668">
        <v>2017</v>
      </c>
      <c r="I10" s="656" t="s">
        <v>33</v>
      </c>
      <c r="J10" s="454">
        <v>363</v>
      </c>
      <c r="K10" s="454">
        <v>349</v>
      </c>
      <c r="L10" s="454">
        <v>194</v>
      </c>
      <c r="M10" s="454">
        <v>20</v>
      </c>
      <c r="N10" s="18"/>
    </row>
    <row r="11" spans="1:14" s="8" customFormat="1" ht="21" customHeight="1">
      <c r="A11" s="668">
        <v>2018</v>
      </c>
      <c r="B11" s="670">
        <v>1281</v>
      </c>
      <c r="C11" s="665">
        <v>201</v>
      </c>
      <c r="D11" s="659" t="s">
        <v>33</v>
      </c>
      <c r="E11" s="665">
        <v>53</v>
      </c>
      <c r="F11" s="665">
        <v>39</v>
      </c>
      <c r="G11" s="665">
        <v>14</v>
      </c>
      <c r="H11" s="455">
        <v>2018</v>
      </c>
      <c r="I11" s="656" t="s">
        <v>33</v>
      </c>
      <c r="J11" s="657">
        <v>372</v>
      </c>
      <c r="K11" s="657">
        <v>357</v>
      </c>
      <c r="L11" s="657">
        <v>224</v>
      </c>
      <c r="M11" s="657">
        <v>21</v>
      </c>
      <c r="N11" s="18"/>
    </row>
    <row r="12" spans="1:14" s="8" customFormat="1" ht="21" customHeight="1">
      <c r="A12" s="455">
        <v>2019</v>
      </c>
      <c r="B12" s="458">
        <v>1446</v>
      </c>
      <c r="C12" s="669">
        <v>195</v>
      </c>
      <c r="D12" s="658" t="s">
        <v>33</v>
      </c>
      <c r="E12" s="669">
        <v>52</v>
      </c>
      <c r="F12" s="669">
        <v>42</v>
      </c>
      <c r="G12" s="669">
        <v>17</v>
      </c>
      <c r="H12" s="455">
        <v>2019</v>
      </c>
      <c r="I12" s="656" t="s">
        <v>33</v>
      </c>
      <c r="J12" s="656">
        <v>431</v>
      </c>
      <c r="K12" s="656">
        <v>449</v>
      </c>
      <c r="L12" s="656">
        <v>247</v>
      </c>
      <c r="M12" s="656">
        <v>13</v>
      </c>
      <c r="N12" s="18"/>
    </row>
    <row r="13" spans="1:14" s="8" customFormat="1" ht="21" customHeight="1">
      <c r="A13" s="455">
        <v>2020</v>
      </c>
      <c r="B13" s="458">
        <v>1464</v>
      </c>
      <c r="C13" s="669">
        <v>203</v>
      </c>
      <c r="D13" s="658" t="s">
        <v>33</v>
      </c>
      <c r="E13" s="669">
        <v>53</v>
      </c>
      <c r="F13" s="669">
        <v>43</v>
      </c>
      <c r="G13" s="669">
        <v>16</v>
      </c>
      <c r="H13" s="455">
        <v>2020</v>
      </c>
      <c r="I13" s="656" t="s">
        <v>33</v>
      </c>
      <c r="J13" s="656">
        <v>409</v>
      </c>
      <c r="K13" s="656">
        <v>445</v>
      </c>
      <c r="L13" s="656">
        <v>283</v>
      </c>
      <c r="M13" s="656">
        <v>12</v>
      </c>
      <c r="N13" s="631"/>
    </row>
    <row r="14" spans="1:14" s="18" customFormat="1" ht="21" customHeight="1">
      <c r="A14" s="720">
        <v>2021</v>
      </c>
      <c r="B14" s="731">
        <f>SUM(B16:B24)</f>
        <v>1454</v>
      </c>
      <c r="C14" s="732">
        <f>SUM(C16:C24)</f>
        <v>197</v>
      </c>
      <c r="D14" s="732" t="s">
        <v>955</v>
      </c>
      <c r="E14" s="732">
        <f>SUM(E16:E24)</f>
        <v>52</v>
      </c>
      <c r="F14" s="732">
        <f>SUM(F16:F24)</f>
        <v>40</v>
      </c>
      <c r="G14" s="732">
        <f>SUM(G16:G24)</f>
        <v>13</v>
      </c>
      <c r="H14" s="720">
        <v>2021</v>
      </c>
      <c r="I14" s="846" t="s">
        <v>955</v>
      </c>
      <c r="J14" s="732">
        <f>SUM(J16:J24)</f>
        <v>424</v>
      </c>
      <c r="K14" s="732">
        <f>SUM(K16:K24)</f>
        <v>451</v>
      </c>
      <c r="L14" s="732">
        <f>SUM(L16:L24)</f>
        <v>264</v>
      </c>
      <c r="M14" s="732">
        <f>SUM(M16:M24)</f>
        <v>13</v>
      </c>
    </row>
    <row r="15" spans="1:14" ht="21" customHeight="1">
      <c r="A15" s="720"/>
      <c r="B15" s="733"/>
      <c r="C15" s="734"/>
      <c r="D15" s="735"/>
      <c r="E15" s="734"/>
      <c r="F15" s="734"/>
      <c r="G15" s="736"/>
      <c r="H15" s="737"/>
      <c r="I15" s="738"/>
      <c r="J15" s="739"/>
      <c r="K15" s="739"/>
      <c r="L15" s="739"/>
      <c r="M15" s="739"/>
      <c r="N15" s="18"/>
    </row>
    <row r="16" spans="1:14" ht="37.5" customHeight="1">
      <c r="A16" s="730" t="s">
        <v>971</v>
      </c>
      <c r="B16" s="865">
        <f t="shared" ref="B16:B24" si="0">SUM(C16:G16,I16:M16)</f>
        <v>319</v>
      </c>
      <c r="C16" s="866">
        <v>15</v>
      </c>
      <c r="D16" s="867" t="s">
        <v>954</v>
      </c>
      <c r="E16" s="866">
        <v>7</v>
      </c>
      <c r="F16" s="866">
        <v>10</v>
      </c>
      <c r="G16" s="866">
        <v>4</v>
      </c>
      <c r="H16" s="730" t="s">
        <v>971</v>
      </c>
      <c r="I16" s="867" t="s">
        <v>954</v>
      </c>
      <c r="J16" s="864">
        <v>87</v>
      </c>
      <c r="K16" s="864">
        <v>143</v>
      </c>
      <c r="L16" s="864">
        <v>47</v>
      </c>
      <c r="M16" s="859">
        <v>6</v>
      </c>
      <c r="N16" s="18"/>
    </row>
    <row r="17" spans="1:15" ht="37.5" customHeight="1">
      <c r="A17" s="730" t="s">
        <v>972</v>
      </c>
      <c r="B17" s="865">
        <f t="shared" si="0"/>
        <v>59</v>
      </c>
      <c r="C17" s="866">
        <v>3</v>
      </c>
      <c r="D17" s="867" t="s">
        <v>954</v>
      </c>
      <c r="E17" s="866">
        <v>1</v>
      </c>
      <c r="F17" s="866">
        <v>4</v>
      </c>
      <c r="G17" s="867">
        <v>1</v>
      </c>
      <c r="H17" s="730" t="s">
        <v>972</v>
      </c>
      <c r="I17" s="867" t="s">
        <v>955</v>
      </c>
      <c r="J17" s="859">
        <v>10</v>
      </c>
      <c r="K17" s="864">
        <v>11</v>
      </c>
      <c r="L17" s="864">
        <v>29</v>
      </c>
      <c r="M17" s="859" t="s">
        <v>954</v>
      </c>
      <c r="N17" s="18"/>
    </row>
    <row r="18" spans="1:15" ht="37.5" customHeight="1">
      <c r="A18" s="730" t="s">
        <v>973</v>
      </c>
      <c r="B18" s="865">
        <f t="shared" si="0"/>
        <v>627</v>
      </c>
      <c r="C18" s="866">
        <v>114</v>
      </c>
      <c r="D18" s="867" t="s">
        <v>954</v>
      </c>
      <c r="E18" s="866">
        <v>9</v>
      </c>
      <c r="F18" s="866">
        <v>4</v>
      </c>
      <c r="G18" s="868">
        <v>5</v>
      </c>
      <c r="H18" s="730" t="s">
        <v>973</v>
      </c>
      <c r="I18" s="874" t="s">
        <v>956</v>
      </c>
      <c r="J18" s="864">
        <v>290</v>
      </c>
      <c r="K18" s="864">
        <v>99</v>
      </c>
      <c r="L18" s="864">
        <v>101</v>
      </c>
      <c r="M18" s="864">
        <v>5</v>
      </c>
      <c r="N18" s="18"/>
    </row>
    <row r="19" spans="1:15" ht="37.5" customHeight="1">
      <c r="A19" s="730" t="s">
        <v>974</v>
      </c>
      <c r="B19" s="865">
        <f t="shared" si="0"/>
        <v>37</v>
      </c>
      <c r="C19" s="866">
        <v>5</v>
      </c>
      <c r="D19" s="867" t="s">
        <v>955</v>
      </c>
      <c r="E19" s="866">
        <v>2</v>
      </c>
      <c r="F19" s="866">
        <v>4</v>
      </c>
      <c r="G19" s="867" t="s">
        <v>955</v>
      </c>
      <c r="H19" s="730" t="s">
        <v>974</v>
      </c>
      <c r="I19" s="867" t="s">
        <v>954</v>
      </c>
      <c r="J19" s="867">
        <v>1</v>
      </c>
      <c r="K19" s="864">
        <v>19</v>
      </c>
      <c r="L19" s="866">
        <v>6</v>
      </c>
      <c r="M19" s="867" t="s">
        <v>954</v>
      </c>
      <c r="N19" s="18"/>
    </row>
    <row r="20" spans="1:15" ht="37.5" customHeight="1">
      <c r="A20" s="730" t="s">
        <v>975</v>
      </c>
      <c r="B20" s="865">
        <f t="shared" si="0"/>
        <v>63</v>
      </c>
      <c r="C20" s="866">
        <v>9</v>
      </c>
      <c r="D20" s="867" t="s">
        <v>956</v>
      </c>
      <c r="E20" s="866">
        <v>8</v>
      </c>
      <c r="F20" s="866">
        <v>10</v>
      </c>
      <c r="G20" s="866">
        <v>1</v>
      </c>
      <c r="H20" s="730" t="s">
        <v>975</v>
      </c>
      <c r="I20" s="867" t="s">
        <v>954</v>
      </c>
      <c r="J20" s="866" t="s">
        <v>955</v>
      </c>
      <c r="K20" s="864">
        <v>24</v>
      </c>
      <c r="L20" s="866">
        <v>11</v>
      </c>
      <c r="M20" s="867" t="s">
        <v>955</v>
      </c>
      <c r="N20" s="18"/>
    </row>
    <row r="21" spans="1:15" ht="37.5" customHeight="1">
      <c r="A21" s="730" t="s">
        <v>976</v>
      </c>
      <c r="B21" s="865">
        <f t="shared" si="0"/>
        <v>75</v>
      </c>
      <c r="C21" s="866">
        <v>9</v>
      </c>
      <c r="D21" s="867" t="s">
        <v>954</v>
      </c>
      <c r="E21" s="866">
        <v>10</v>
      </c>
      <c r="F21" s="866">
        <v>3</v>
      </c>
      <c r="G21" s="867" t="s">
        <v>955</v>
      </c>
      <c r="H21" s="730" t="s">
        <v>976</v>
      </c>
      <c r="I21" s="867" t="s">
        <v>954</v>
      </c>
      <c r="J21" s="866">
        <v>1</v>
      </c>
      <c r="K21" s="864">
        <v>28</v>
      </c>
      <c r="L21" s="868">
        <v>24</v>
      </c>
      <c r="M21" s="867" t="s">
        <v>954</v>
      </c>
      <c r="N21" s="18"/>
    </row>
    <row r="22" spans="1:15" ht="37.5" customHeight="1">
      <c r="A22" s="730" t="s">
        <v>977</v>
      </c>
      <c r="B22" s="865">
        <f t="shared" si="0"/>
        <v>196</v>
      </c>
      <c r="C22" s="866">
        <v>34</v>
      </c>
      <c r="D22" s="867" t="s">
        <v>954</v>
      </c>
      <c r="E22" s="866">
        <v>14</v>
      </c>
      <c r="F22" s="866">
        <v>3</v>
      </c>
      <c r="G22" s="866">
        <v>1</v>
      </c>
      <c r="H22" s="730" t="s">
        <v>977</v>
      </c>
      <c r="I22" s="867" t="s">
        <v>958</v>
      </c>
      <c r="J22" s="864">
        <v>20</v>
      </c>
      <c r="K22" s="864">
        <v>85</v>
      </c>
      <c r="L22" s="866">
        <v>38</v>
      </c>
      <c r="M22" s="866">
        <v>1</v>
      </c>
      <c r="N22" s="18"/>
    </row>
    <row r="23" spans="1:15" ht="37.5" customHeight="1">
      <c r="A23" s="730" t="s">
        <v>978</v>
      </c>
      <c r="B23" s="865">
        <f t="shared" si="0"/>
        <v>73</v>
      </c>
      <c r="C23" s="866">
        <v>6</v>
      </c>
      <c r="D23" s="867" t="s">
        <v>955</v>
      </c>
      <c r="E23" s="866">
        <v>1</v>
      </c>
      <c r="F23" s="867">
        <v>2</v>
      </c>
      <c r="G23" s="866">
        <v>1</v>
      </c>
      <c r="H23" s="730" t="s">
        <v>978</v>
      </c>
      <c r="I23" s="867" t="s">
        <v>955</v>
      </c>
      <c r="J23" s="859">
        <v>15</v>
      </c>
      <c r="K23" s="864">
        <v>39</v>
      </c>
      <c r="L23" s="866">
        <v>8</v>
      </c>
      <c r="M23" s="866">
        <v>1</v>
      </c>
      <c r="N23" s="18"/>
    </row>
    <row r="24" spans="1:15" ht="37.5" customHeight="1" thickBot="1">
      <c r="A24" s="921" t="s">
        <v>979</v>
      </c>
      <c r="B24" s="922">
        <f t="shared" si="0"/>
        <v>5</v>
      </c>
      <c r="C24" s="923">
        <v>2</v>
      </c>
      <c r="D24" s="924" t="s">
        <v>954</v>
      </c>
      <c r="E24" s="924" t="s">
        <v>954</v>
      </c>
      <c r="F24" s="924" t="s">
        <v>954</v>
      </c>
      <c r="G24" s="924" t="s">
        <v>954</v>
      </c>
      <c r="H24" s="921" t="s">
        <v>979</v>
      </c>
      <c r="I24" s="924" t="s">
        <v>955</v>
      </c>
      <c r="J24" s="924" t="s">
        <v>954</v>
      </c>
      <c r="K24" s="925">
        <v>3</v>
      </c>
      <c r="L24" s="924" t="s">
        <v>954</v>
      </c>
      <c r="M24" s="924" t="s">
        <v>954</v>
      </c>
      <c r="N24" s="18"/>
    </row>
    <row r="25" spans="1:15">
      <c r="A25" s="460"/>
      <c r="B25" s="460"/>
      <c r="C25" s="460"/>
      <c r="D25" s="460"/>
      <c r="E25" s="460"/>
      <c r="F25" s="460"/>
      <c r="G25" s="460"/>
      <c r="H25" s="461"/>
      <c r="I25" s="461"/>
      <c r="J25" s="461"/>
      <c r="K25" s="461"/>
      <c r="L25" s="461"/>
      <c r="M25" s="461"/>
      <c r="N25" s="18"/>
    </row>
    <row r="26" spans="1:15" ht="13.5" customHeight="1">
      <c r="A26" s="457" t="s">
        <v>53</v>
      </c>
      <c r="B26" s="457"/>
      <c r="C26" s="457"/>
      <c r="D26" s="967" t="s">
        <v>83</v>
      </c>
      <c r="E26" s="967"/>
      <c r="F26" s="967"/>
      <c r="G26" s="967"/>
      <c r="H26" s="457" t="s">
        <v>53</v>
      </c>
      <c r="I26" s="32"/>
      <c r="J26" s="32"/>
      <c r="K26" s="32"/>
      <c r="L26" s="32"/>
      <c r="M26" s="664" t="s">
        <v>83</v>
      </c>
      <c r="N26" s="18"/>
    </row>
    <row r="27" spans="1:15" s="18" customFormat="1" ht="13.5" customHeight="1">
      <c r="A27" s="966" t="s">
        <v>700</v>
      </c>
      <c r="B27" s="966"/>
      <c r="C27" s="997"/>
      <c r="D27" s="997"/>
      <c r="E27" s="997"/>
      <c r="F27" s="997"/>
      <c r="G27" s="997"/>
      <c r="H27" s="966" t="s">
        <v>827</v>
      </c>
      <c r="I27" s="966"/>
      <c r="J27" s="435" t="s">
        <v>826</v>
      </c>
      <c r="K27" s="435"/>
      <c r="L27" s="435"/>
      <c r="M27" s="435"/>
      <c r="N27" s="435"/>
      <c r="O27" s="435"/>
    </row>
    <row r="28" spans="1:15" s="18" customFormat="1" ht="13.5" customHeight="1">
      <c r="A28" s="966" t="s">
        <v>701</v>
      </c>
      <c r="B28" s="966"/>
      <c r="C28" s="999"/>
      <c r="D28" s="999"/>
      <c r="E28" s="999"/>
      <c r="F28" s="999"/>
      <c r="G28" s="999"/>
      <c r="H28" s="966" t="s">
        <v>828</v>
      </c>
      <c r="I28" s="966"/>
      <c r="J28" s="435" t="s">
        <v>702</v>
      </c>
      <c r="K28" s="435"/>
      <c r="L28" s="435"/>
      <c r="M28" s="435"/>
      <c r="N28" s="435"/>
    </row>
    <row r="29" spans="1:15" s="18" customFormat="1" ht="13.5" customHeight="1">
      <c r="A29" s="966"/>
      <c r="B29" s="966"/>
      <c r="C29" s="997"/>
      <c r="D29" s="997"/>
      <c r="E29" s="997"/>
      <c r="F29" s="997"/>
      <c r="G29" s="997"/>
      <c r="H29" s="966"/>
      <c r="I29" s="966"/>
      <c r="J29" s="997" t="s">
        <v>703</v>
      </c>
      <c r="K29" s="997"/>
      <c r="L29" s="997"/>
      <c r="M29" s="997"/>
      <c r="N29" s="997"/>
      <c r="O29" s="435"/>
    </row>
    <row r="30" spans="1:15" s="18" customFormat="1" ht="13.5" customHeight="1">
      <c r="A30" s="998"/>
      <c r="B30" s="998"/>
      <c r="C30" s="999"/>
      <c r="D30" s="999"/>
      <c r="E30" s="999"/>
      <c r="F30" s="999"/>
      <c r="G30" s="999"/>
      <c r="H30" s="966"/>
      <c r="I30" s="966"/>
      <c r="J30" s="435"/>
      <c r="K30" s="435"/>
      <c r="L30" s="435"/>
      <c r="M30" s="435"/>
      <c r="N30" s="435"/>
      <c r="O30" s="435"/>
    </row>
    <row r="31" spans="1:15" ht="12" customHeight="1">
      <c r="A31" s="18"/>
      <c r="B31" s="18"/>
      <c r="C31" s="997"/>
      <c r="D31" s="997"/>
      <c r="E31" s="997"/>
      <c r="F31" s="18"/>
      <c r="G31" s="18"/>
      <c r="H31" s="32"/>
      <c r="I31" s="32"/>
      <c r="J31" s="997"/>
      <c r="K31" s="997"/>
      <c r="L31" s="997"/>
      <c r="M31" s="997"/>
      <c r="N31" s="997"/>
    </row>
    <row r="32" spans="1:15" ht="16.5">
      <c r="H32" s="32"/>
      <c r="I32" s="32"/>
      <c r="J32" s="970"/>
      <c r="K32" s="970"/>
    </row>
    <row r="33" spans="4:7">
      <c r="D33" s="997"/>
      <c r="E33" s="997"/>
      <c r="F33" s="997"/>
      <c r="G33" s="997"/>
    </row>
    <row r="34" spans="4:7">
      <c r="D34" s="2"/>
      <c r="E34" s="2"/>
      <c r="F34" s="2"/>
      <c r="G34" s="2"/>
    </row>
  </sheetData>
  <mergeCells count="47">
    <mergeCell ref="A27:B27"/>
    <mergeCell ref="C27:G27"/>
    <mergeCell ref="H27:I27"/>
    <mergeCell ref="J32:K32"/>
    <mergeCell ref="D33:G33"/>
    <mergeCell ref="C31:E31"/>
    <mergeCell ref="J31:N31"/>
    <mergeCell ref="J29:N29"/>
    <mergeCell ref="A30:B30"/>
    <mergeCell ref="C30:G30"/>
    <mergeCell ref="H30:I30"/>
    <mergeCell ref="A28:B28"/>
    <mergeCell ref="C28:G28"/>
    <mergeCell ref="H28:I28"/>
    <mergeCell ref="A29:B29"/>
    <mergeCell ref="C29:G29"/>
    <mergeCell ref="D26:G26"/>
    <mergeCell ref="M7:M8"/>
    <mergeCell ref="G7:G8"/>
    <mergeCell ref="H7:H8"/>
    <mergeCell ref="I7:I8"/>
    <mergeCell ref="H29:I29"/>
    <mergeCell ref="J7:J8"/>
    <mergeCell ref="K7:K8"/>
    <mergeCell ref="L7:L8"/>
    <mergeCell ref="J5:J6"/>
    <mergeCell ref="K5:K6"/>
    <mergeCell ref="L5:L6"/>
    <mergeCell ref="M5:M6"/>
    <mergeCell ref="A5:A6"/>
    <mergeCell ref="C5:D5"/>
    <mergeCell ref="E5:E6"/>
    <mergeCell ref="F5:F6"/>
    <mergeCell ref="G5:G6"/>
    <mergeCell ref="C6:D6"/>
    <mergeCell ref="B5:B8"/>
    <mergeCell ref="A7:A8"/>
    <mergeCell ref="E7:E8"/>
    <mergeCell ref="F7:F8"/>
    <mergeCell ref="H5:H6"/>
    <mergeCell ref="I5:I6"/>
    <mergeCell ref="A1:G1"/>
    <mergeCell ref="H1:M1"/>
    <mergeCell ref="A2:G2"/>
    <mergeCell ref="H2:M2"/>
    <mergeCell ref="C4:F4"/>
    <mergeCell ref="I4:L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colBreaks count="1" manualBreakCount="1">
    <brk id="7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1"/>
  <sheetViews>
    <sheetView topLeftCell="A7" zoomScaleNormal="100" workbookViewId="0">
      <selection activeCell="O26" sqref="O26:Q26"/>
    </sheetView>
  </sheetViews>
  <sheetFormatPr defaultRowHeight="13.5"/>
  <cols>
    <col min="1" max="1" width="5.44140625" style="11" customWidth="1"/>
    <col min="2" max="13" width="5.77734375" style="11" customWidth="1"/>
    <col min="14" max="14" width="5.44140625" style="11" customWidth="1"/>
    <col min="15" max="26" width="5.77734375" style="11" customWidth="1"/>
    <col min="27" max="16384" width="8.88671875" style="11"/>
  </cols>
  <sheetData>
    <row r="1" spans="1:28" customFormat="1" ht="22.5">
      <c r="A1" s="971" t="s">
        <v>811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 t="s">
        <v>812</v>
      </c>
      <c r="O1" s="971"/>
      <c r="P1" s="971"/>
      <c r="Q1" s="971"/>
      <c r="R1" s="971"/>
      <c r="S1" s="971"/>
      <c r="T1" s="971"/>
      <c r="U1" s="971"/>
      <c r="V1" s="971"/>
      <c r="W1" s="971"/>
      <c r="X1" s="971"/>
      <c r="Y1" s="971"/>
      <c r="Z1" s="971"/>
    </row>
    <row r="2" spans="1:28" customFormat="1" ht="22.5">
      <c r="A2" s="971" t="s">
        <v>173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 t="s">
        <v>772</v>
      </c>
      <c r="O2" s="971"/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</row>
    <row r="4" spans="1:28" ht="17.25" thickBot="1">
      <c r="A4" s="125" t="s">
        <v>659</v>
      </c>
      <c r="B4" s="126"/>
      <c r="C4" s="126"/>
      <c r="D4" s="126"/>
      <c r="E4" s="126"/>
      <c r="F4" s="126"/>
      <c r="G4" s="126"/>
      <c r="H4" s="126"/>
      <c r="I4" s="126"/>
      <c r="J4" s="1409" t="s">
        <v>660</v>
      </c>
      <c r="K4" s="1409"/>
      <c r="L4" s="1409"/>
      <c r="M4" s="1409"/>
      <c r="N4" s="125" t="s">
        <v>659</v>
      </c>
      <c r="O4" s="126"/>
      <c r="P4" s="126"/>
      <c r="Q4" s="126"/>
      <c r="R4" s="126"/>
      <c r="S4" s="126"/>
      <c r="T4" s="126"/>
      <c r="U4" s="126"/>
      <c r="V4" s="126"/>
      <c r="W4" s="1409" t="s">
        <v>660</v>
      </c>
      <c r="X4" s="1409"/>
      <c r="Y4" s="1409"/>
      <c r="Z4" s="1409"/>
    </row>
    <row r="5" spans="1:28" s="16" customFormat="1" ht="24.95" customHeight="1">
      <c r="A5" s="127" t="s">
        <v>563</v>
      </c>
      <c r="B5" s="1410" t="s">
        <v>661</v>
      </c>
      <c r="C5" s="1410"/>
      <c r="D5" s="1410"/>
      <c r="E5" s="1410"/>
      <c r="F5" s="1410"/>
      <c r="G5" s="1410"/>
      <c r="H5" s="1410"/>
      <c r="I5" s="1410"/>
      <c r="J5" s="1410"/>
      <c r="K5" s="1410"/>
      <c r="L5" s="1410"/>
      <c r="M5" s="1411"/>
      <c r="N5" s="127" t="s">
        <v>563</v>
      </c>
      <c r="O5" s="1410" t="s">
        <v>661</v>
      </c>
      <c r="P5" s="1410"/>
      <c r="Q5" s="1410"/>
      <c r="R5" s="1410"/>
      <c r="S5" s="1410"/>
      <c r="T5" s="1410"/>
      <c r="U5" s="1410"/>
      <c r="V5" s="1410"/>
      <c r="W5" s="1410"/>
      <c r="X5" s="1410"/>
      <c r="Y5" s="1410"/>
      <c r="Z5" s="1411"/>
    </row>
    <row r="6" spans="1:28" s="16" customFormat="1" ht="24.95" customHeight="1">
      <c r="A6" s="128"/>
      <c r="B6" s="1412" t="s">
        <v>662</v>
      </c>
      <c r="C6" s="1413"/>
      <c r="D6" s="1413"/>
      <c r="E6" s="1414"/>
      <c r="F6" s="1423" t="s">
        <v>663</v>
      </c>
      <c r="G6" s="1427"/>
      <c r="H6" s="1427"/>
      <c r="I6" s="1428"/>
      <c r="J6" s="1412" t="s">
        <v>664</v>
      </c>
      <c r="K6" s="1427"/>
      <c r="L6" s="1427"/>
      <c r="M6" s="1427"/>
      <c r="N6" s="128"/>
      <c r="O6" s="1423" t="s">
        <v>665</v>
      </c>
      <c r="P6" s="1423"/>
      <c r="Q6" s="1423"/>
      <c r="R6" s="1423"/>
      <c r="S6" s="1423"/>
      <c r="T6" s="1423"/>
      <c r="U6" s="1423"/>
      <c r="V6" s="1423"/>
      <c r="W6" s="1423"/>
      <c r="X6" s="1423"/>
      <c r="Y6" s="1423"/>
      <c r="Z6" s="1424"/>
    </row>
    <row r="7" spans="1:28" s="16" customFormat="1" ht="35.1" customHeight="1">
      <c r="A7" s="128" t="s">
        <v>538</v>
      </c>
      <c r="B7" s="1132"/>
      <c r="C7" s="1173"/>
      <c r="D7" s="1173"/>
      <c r="E7" s="1415"/>
      <c r="F7" s="1423"/>
      <c r="G7" s="1429"/>
      <c r="H7" s="1429"/>
      <c r="I7" s="1430"/>
      <c r="J7" s="1433"/>
      <c r="K7" s="1429"/>
      <c r="L7" s="1429"/>
      <c r="M7" s="1429"/>
      <c r="N7" s="128" t="s">
        <v>538</v>
      </c>
      <c r="O7" s="1422" t="s">
        <v>666</v>
      </c>
      <c r="P7" s="1423"/>
      <c r="Q7" s="1423"/>
      <c r="R7" s="1422" t="s">
        <v>667</v>
      </c>
      <c r="S7" s="1423"/>
      <c r="T7" s="1423"/>
      <c r="U7" s="1422" t="s">
        <v>668</v>
      </c>
      <c r="V7" s="1423"/>
      <c r="W7" s="1423"/>
      <c r="X7" s="1422" t="s">
        <v>669</v>
      </c>
      <c r="Y7" s="1423"/>
      <c r="Z7" s="1424"/>
    </row>
    <row r="8" spans="1:28" s="16" customFormat="1" ht="35.1" customHeight="1">
      <c r="A8" s="129"/>
      <c r="B8" s="1416"/>
      <c r="C8" s="1417"/>
      <c r="D8" s="1417"/>
      <c r="E8" s="1418"/>
      <c r="F8" s="1423"/>
      <c r="G8" s="1431"/>
      <c r="H8" s="1431"/>
      <c r="I8" s="1432"/>
      <c r="J8" s="1434"/>
      <c r="K8" s="1431"/>
      <c r="L8" s="1431"/>
      <c r="M8" s="1431"/>
      <c r="N8" s="129"/>
      <c r="O8" s="130"/>
      <c r="P8" s="394" t="s">
        <v>527</v>
      </c>
      <c r="Q8" s="394" t="s">
        <v>528</v>
      </c>
      <c r="R8" s="130"/>
      <c r="S8" s="394" t="s">
        <v>527</v>
      </c>
      <c r="T8" s="394" t="s">
        <v>528</v>
      </c>
      <c r="U8" s="130"/>
      <c r="V8" s="394" t="s">
        <v>527</v>
      </c>
      <c r="W8" s="394" t="s">
        <v>528</v>
      </c>
      <c r="X8" s="130"/>
      <c r="Y8" s="394" t="s">
        <v>527</v>
      </c>
      <c r="Z8" s="394" t="s">
        <v>528</v>
      </c>
    </row>
    <row r="9" spans="1:28" s="16" customFormat="1" ht="12" customHeight="1">
      <c r="A9" s="128"/>
      <c r="B9" s="395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131"/>
      <c r="O9" s="395"/>
      <c r="P9" s="396"/>
      <c r="Q9" s="396"/>
      <c r="R9" s="396"/>
      <c r="S9" s="396"/>
      <c r="T9" s="396"/>
      <c r="U9" s="396"/>
      <c r="V9" s="396"/>
      <c r="W9" s="396"/>
      <c r="X9" s="396"/>
      <c r="Y9" s="396"/>
      <c r="Z9" s="396"/>
    </row>
    <row r="10" spans="1:28" s="16" customFormat="1" ht="35.1" customHeight="1">
      <c r="A10" s="128">
        <v>2017</v>
      </c>
      <c r="B10" s="1435">
        <v>8006</v>
      </c>
      <c r="C10" s="1436"/>
      <c r="D10" s="1436"/>
      <c r="E10" s="1436"/>
      <c r="F10" s="1420">
        <v>2245</v>
      </c>
      <c r="G10" s="1420"/>
      <c r="H10" s="1420"/>
      <c r="I10" s="1420"/>
      <c r="J10" s="1420">
        <v>24311</v>
      </c>
      <c r="K10" s="1420"/>
      <c r="L10" s="1420"/>
      <c r="M10" s="1420"/>
      <c r="N10" s="128">
        <v>2016</v>
      </c>
      <c r="O10" s="624">
        <v>1858</v>
      </c>
      <c r="P10" s="625">
        <v>251</v>
      </c>
      <c r="Q10" s="625">
        <v>1607</v>
      </c>
      <c r="R10" s="625">
        <v>177</v>
      </c>
      <c r="S10" s="625">
        <v>54</v>
      </c>
      <c r="T10" s="625">
        <v>123</v>
      </c>
      <c r="U10" s="625">
        <v>89</v>
      </c>
      <c r="V10" s="625">
        <v>28</v>
      </c>
      <c r="W10" s="625">
        <v>61</v>
      </c>
      <c r="X10" s="625">
        <v>11</v>
      </c>
      <c r="Y10" s="625">
        <v>7</v>
      </c>
      <c r="Z10" s="625">
        <v>4</v>
      </c>
      <c r="AB10" s="849">
        <f>SUM(B26,E26,H26,K26,O14,R14,U14,X14,O26)</f>
        <v>9716</v>
      </c>
    </row>
    <row r="11" spans="1:28" s="16" customFormat="1" ht="35.1" customHeight="1">
      <c r="A11" s="626">
        <v>2018</v>
      </c>
      <c r="B11" s="1419">
        <v>8000</v>
      </c>
      <c r="C11" s="1420"/>
      <c r="D11" s="1420"/>
      <c r="E11" s="1420"/>
      <c r="F11" s="1420">
        <v>2943</v>
      </c>
      <c r="G11" s="1420"/>
      <c r="H11" s="1420"/>
      <c r="I11" s="1420"/>
      <c r="J11" s="1420">
        <v>17431</v>
      </c>
      <c r="K11" s="1420"/>
      <c r="L11" s="1420"/>
      <c r="M11" s="1420"/>
      <c r="N11" s="128">
        <v>2017</v>
      </c>
      <c r="O11" s="624">
        <v>2315</v>
      </c>
      <c r="P11" s="625">
        <v>347</v>
      </c>
      <c r="Q11" s="625">
        <v>1968</v>
      </c>
      <c r="R11" s="625">
        <v>240</v>
      </c>
      <c r="S11" s="625">
        <v>72</v>
      </c>
      <c r="T11" s="625">
        <v>168</v>
      </c>
      <c r="U11" s="625" t="s">
        <v>33</v>
      </c>
      <c r="V11" s="625" t="s">
        <v>33</v>
      </c>
      <c r="W11" s="625" t="s">
        <v>33</v>
      </c>
      <c r="X11" s="625">
        <v>11</v>
      </c>
      <c r="Y11" s="625">
        <v>6</v>
      </c>
      <c r="Z11" s="625">
        <v>5</v>
      </c>
    </row>
    <row r="12" spans="1:28" s="16" customFormat="1" ht="30" customHeight="1">
      <c r="A12" s="626">
        <v>2019</v>
      </c>
      <c r="B12" s="1419">
        <v>8000</v>
      </c>
      <c r="C12" s="1420"/>
      <c r="D12" s="1420"/>
      <c r="E12" s="1420"/>
      <c r="F12" s="1420">
        <v>2773</v>
      </c>
      <c r="G12" s="1420"/>
      <c r="H12" s="1420"/>
      <c r="I12" s="1420"/>
      <c r="J12" s="1420">
        <v>18286</v>
      </c>
      <c r="K12" s="1420"/>
      <c r="L12" s="1420"/>
      <c r="M12" s="1420"/>
      <c r="N12" s="128">
        <v>2018</v>
      </c>
      <c r="O12" s="624">
        <v>2378</v>
      </c>
      <c r="P12" s="625">
        <v>510</v>
      </c>
      <c r="Q12" s="625">
        <v>1868</v>
      </c>
      <c r="R12" s="625">
        <v>269</v>
      </c>
      <c r="S12" s="625">
        <v>124</v>
      </c>
      <c r="T12" s="625">
        <v>145</v>
      </c>
      <c r="U12" s="625">
        <v>84</v>
      </c>
      <c r="V12" s="625">
        <v>24</v>
      </c>
      <c r="W12" s="625">
        <v>60</v>
      </c>
      <c r="X12" s="625">
        <v>6</v>
      </c>
      <c r="Y12" s="625">
        <v>6</v>
      </c>
      <c r="Z12" s="625" t="s">
        <v>33</v>
      </c>
    </row>
    <row r="13" spans="1:28" s="16" customFormat="1" ht="30" customHeight="1">
      <c r="A13" s="542">
        <v>2020</v>
      </c>
      <c r="B13" s="1419">
        <v>8000</v>
      </c>
      <c r="C13" s="1420"/>
      <c r="D13" s="1420"/>
      <c r="E13" s="1420"/>
      <c r="F13" s="1420">
        <v>2508</v>
      </c>
      <c r="G13" s="1420"/>
      <c r="H13" s="1420"/>
      <c r="I13" s="1420"/>
      <c r="J13" s="1420">
        <v>18478</v>
      </c>
      <c r="K13" s="1420"/>
      <c r="L13" s="1420"/>
      <c r="M13" s="1420"/>
      <c r="N13" s="128">
        <v>2019</v>
      </c>
      <c r="O13" s="540">
        <v>2153</v>
      </c>
      <c r="P13" s="541">
        <v>455</v>
      </c>
      <c r="Q13" s="541">
        <v>1698</v>
      </c>
      <c r="R13" s="541">
        <v>256</v>
      </c>
      <c r="S13" s="541">
        <v>117</v>
      </c>
      <c r="T13" s="541">
        <v>139</v>
      </c>
      <c r="U13" s="541">
        <v>88</v>
      </c>
      <c r="V13" s="541">
        <v>25</v>
      </c>
      <c r="W13" s="541">
        <v>63</v>
      </c>
      <c r="X13" s="541">
        <v>4</v>
      </c>
      <c r="Y13" s="541">
        <v>4</v>
      </c>
      <c r="Z13" s="541" t="s">
        <v>33</v>
      </c>
    </row>
    <row r="14" spans="1:28" s="16" customFormat="1" ht="30" customHeight="1">
      <c r="A14" s="681">
        <v>2021</v>
      </c>
      <c r="B14" s="1425">
        <v>7500</v>
      </c>
      <c r="C14" s="1426"/>
      <c r="D14" s="1426"/>
      <c r="E14" s="1426"/>
      <c r="F14" s="1437">
        <v>2585</v>
      </c>
      <c r="G14" s="1437"/>
      <c r="H14" s="1437"/>
      <c r="I14" s="1437"/>
      <c r="J14" s="1437">
        <v>18496</v>
      </c>
      <c r="K14" s="1437"/>
      <c r="L14" s="1437"/>
      <c r="M14" s="1437"/>
      <c r="N14" s="682">
        <v>2021</v>
      </c>
      <c r="O14" s="713">
        <f>SUM(P14:Q14)</f>
        <v>1958</v>
      </c>
      <c r="P14" s="714">
        <v>427</v>
      </c>
      <c r="Q14" s="714">
        <v>1531</v>
      </c>
      <c r="R14" s="714">
        <f>SUM(S14:T14)</f>
        <v>211</v>
      </c>
      <c r="S14" s="714">
        <v>102</v>
      </c>
      <c r="T14" s="714">
        <v>109</v>
      </c>
      <c r="U14" s="683">
        <f>SUM(V14:W14)</f>
        <v>80</v>
      </c>
      <c r="V14" s="683">
        <v>23</v>
      </c>
      <c r="W14" s="683">
        <v>57</v>
      </c>
      <c r="X14" s="714">
        <f>SUM(Y14:Z14)</f>
        <v>7</v>
      </c>
      <c r="Y14" s="714">
        <v>6</v>
      </c>
      <c r="Z14" s="714">
        <v>1</v>
      </c>
      <c r="AA14" s="502"/>
    </row>
    <row r="15" spans="1:28" s="16" customFormat="1" ht="12" customHeight="1" thickBot="1">
      <c r="A15" s="133"/>
      <c r="B15" s="134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3"/>
      <c r="O15" s="134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 spans="1:28" s="17" customFormat="1" ht="16.5" customHeight="1" thickBot="1">
      <c r="A16" s="389"/>
      <c r="B16" s="389"/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spans="1:26" s="16" customFormat="1" ht="24.95" customHeight="1">
      <c r="A17" s="127" t="s">
        <v>563</v>
      </c>
      <c r="B17" s="1410" t="s">
        <v>661</v>
      </c>
      <c r="C17" s="1410"/>
      <c r="D17" s="1410"/>
      <c r="E17" s="1410"/>
      <c r="F17" s="1410"/>
      <c r="G17" s="1410"/>
      <c r="H17" s="1410"/>
      <c r="I17" s="1410"/>
      <c r="J17" s="1410"/>
      <c r="K17" s="1410"/>
      <c r="L17" s="1410"/>
      <c r="M17" s="1411"/>
      <c r="N17" s="127" t="s">
        <v>241</v>
      </c>
      <c r="O17" s="1410"/>
      <c r="P17" s="1410"/>
      <c r="Q17" s="1410"/>
      <c r="R17" s="1441" t="s">
        <v>670</v>
      </c>
      <c r="S17" s="1442"/>
      <c r="T17" s="1442"/>
      <c r="U17" s="1442"/>
      <c r="V17" s="1442"/>
      <c r="W17" s="1442"/>
      <c r="X17" s="1442"/>
      <c r="Y17" s="1442"/>
      <c r="Z17" s="1442"/>
    </row>
    <row r="18" spans="1:26" s="16" customFormat="1" ht="24.95" customHeight="1">
      <c r="A18" s="128"/>
      <c r="B18" s="1423" t="s">
        <v>671</v>
      </c>
      <c r="C18" s="1423"/>
      <c r="D18" s="1423"/>
      <c r="E18" s="1423"/>
      <c r="F18" s="1423"/>
      <c r="G18" s="1423"/>
      <c r="H18" s="1423"/>
      <c r="I18" s="1423"/>
      <c r="J18" s="1423"/>
      <c r="K18" s="1423"/>
      <c r="L18" s="1423"/>
      <c r="M18" s="1424"/>
      <c r="N18" s="128"/>
      <c r="O18" s="1423"/>
      <c r="P18" s="1423"/>
      <c r="Q18" s="1423"/>
      <c r="R18" s="1132"/>
      <c r="S18" s="1173"/>
      <c r="T18" s="1173"/>
      <c r="U18" s="1173"/>
      <c r="V18" s="1173"/>
      <c r="W18" s="1173"/>
      <c r="X18" s="1173"/>
      <c r="Y18" s="1173"/>
      <c r="Z18" s="1173"/>
    </row>
    <row r="19" spans="1:26" s="16" customFormat="1" ht="35.1" customHeight="1">
      <c r="A19" s="128" t="s">
        <v>538</v>
      </c>
      <c r="B19" s="1422" t="s">
        <v>672</v>
      </c>
      <c r="C19" s="1423"/>
      <c r="D19" s="1423"/>
      <c r="E19" s="1422" t="s">
        <v>673</v>
      </c>
      <c r="F19" s="1423"/>
      <c r="G19" s="1423"/>
      <c r="H19" s="1422" t="s">
        <v>674</v>
      </c>
      <c r="I19" s="1423"/>
      <c r="J19" s="1423"/>
      <c r="K19" s="1422" t="s">
        <v>675</v>
      </c>
      <c r="L19" s="1423"/>
      <c r="M19" s="1424"/>
      <c r="N19" s="128" t="s">
        <v>538</v>
      </c>
      <c r="O19" s="1422" t="s">
        <v>676</v>
      </c>
      <c r="P19" s="1423"/>
      <c r="Q19" s="1423"/>
      <c r="R19" s="1132"/>
      <c r="S19" s="1173"/>
      <c r="T19" s="1173"/>
      <c r="U19" s="1173"/>
      <c r="V19" s="1173"/>
      <c r="W19" s="1173"/>
      <c r="X19" s="1173"/>
      <c r="Y19" s="1173"/>
      <c r="Z19" s="1173"/>
    </row>
    <row r="20" spans="1:26" s="16" customFormat="1" ht="35.1" customHeight="1">
      <c r="A20" s="129"/>
      <c r="B20" s="130"/>
      <c r="C20" s="394" t="s">
        <v>527</v>
      </c>
      <c r="D20" s="394" t="s">
        <v>528</v>
      </c>
      <c r="E20" s="130"/>
      <c r="F20" s="394" t="s">
        <v>527</v>
      </c>
      <c r="G20" s="394" t="s">
        <v>528</v>
      </c>
      <c r="H20" s="130"/>
      <c r="I20" s="394" t="s">
        <v>527</v>
      </c>
      <c r="J20" s="394" t="s">
        <v>528</v>
      </c>
      <c r="K20" s="130"/>
      <c r="L20" s="394" t="s">
        <v>527</v>
      </c>
      <c r="M20" s="394" t="s">
        <v>528</v>
      </c>
      <c r="N20" s="137"/>
      <c r="O20" s="130"/>
      <c r="P20" s="394" t="s">
        <v>527</v>
      </c>
      <c r="Q20" s="394" t="s">
        <v>528</v>
      </c>
      <c r="R20" s="1416"/>
      <c r="S20" s="1417"/>
      <c r="T20" s="1417"/>
      <c r="U20" s="1417"/>
      <c r="V20" s="1417"/>
      <c r="W20" s="1417"/>
      <c r="X20" s="1417"/>
      <c r="Y20" s="1417"/>
      <c r="Z20" s="1417"/>
    </row>
    <row r="21" spans="1:26" s="16" customFormat="1" ht="12" customHeight="1">
      <c r="A21" s="128"/>
      <c r="B21" s="397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138"/>
      <c r="O21" s="395"/>
      <c r="P21" s="396"/>
      <c r="Q21" s="396"/>
      <c r="R21" s="398"/>
      <c r="S21" s="398"/>
      <c r="T21" s="398"/>
      <c r="U21" s="398"/>
      <c r="V21" s="398"/>
      <c r="W21" s="398"/>
      <c r="X21" s="398"/>
      <c r="Y21" s="398"/>
      <c r="Z21" s="398"/>
    </row>
    <row r="22" spans="1:26" s="16" customFormat="1" ht="35.1" customHeight="1">
      <c r="A22" s="128">
        <v>2017</v>
      </c>
      <c r="B22" s="132">
        <v>4690</v>
      </c>
      <c r="C22" s="627">
        <v>1108</v>
      </c>
      <c r="D22" s="627">
        <v>3582</v>
      </c>
      <c r="E22" s="627">
        <v>196</v>
      </c>
      <c r="F22" s="627">
        <v>103</v>
      </c>
      <c r="G22" s="627">
        <v>93</v>
      </c>
      <c r="H22" s="627">
        <v>717</v>
      </c>
      <c r="I22" s="627">
        <v>211</v>
      </c>
      <c r="J22" s="627">
        <v>506</v>
      </c>
      <c r="K22" s="627">
        <v>1619</v>
      </c>
      <c r="L22" s="627">
        <v>451</v>
      </c>
      <c r="M22" s="627">
        <v>1168</v>
      </c>
      <c r="N22" s="128">
        <v>2017</v>
      </c>
      <c r="O22" s="627">
        <v>23</v>
      </c>
      <c r="P22" s="627">
        <v>3</v>
      </c>
      <c r="Q22" s="627">
        <v>20</v>
      </c>
      <c r="R22" s="1421">
        <v>8241</v>
      </c>
      <c r="S22" s="1421"/>
      <c r="T22" s="1421"/>
      <c r="U22" s="1421"/>
      <c r="V22" s="1421"/>
      <c r="W22" s="1439" t="s">
        <v>677</v>
      </c>
      <c r="X22" s="1439"/>
      <c r="Y22" s="1439"/>
      <c r="Z22" s="1439"/>
    </row>
    <row r="23" spans="1:26" s="16" customFormat="1" ht="35.1" customHeight="1">
      <c r="A23" s="128">
        <v>2018</v>
      </c>
      <c r="B23" s="302">
        <v>5773</v>
      </c>
      <c r="C23" s="487">
        <v>1419</v>
      </c>
      <c r="D23" s="487">
        <v>4354</v>
      </c>
      <c r="E23" s="302">
        <v>226</v>
      </c>
      <c r="F23" s="487">
        <v>122</v>
      </c>
      <c r="G23" s="487">
        <v>104</v>
      </c>
      <c r="H23" s="302">
        <v>946</v>
      </c>
      <c r="I23" s="487">
        <v>284</v>
      </c>
      <c r="J23" s="487">
        <v>662</v>
      </c>
      <c r="K23" s="302">
        <v>2016</v>
      </c>
      <c r="L23" s="487">
        <v>585</v>
      </c>
      <c r="M23" s="487">
        <v>1431</v>
      </c>
      <c r="N23" s="128">
        <v>2018</v>
      </c>
      <c r="O23" s="302">
        <v>19</v>
      </c>
      <c r="P23" s="302">
        <v>3</v>
      </c>
      <c r="Q23" s="302">
        <v>16</v>
      </c>
      <c r="R23" s="1421">
        <v>7702</v>
      </c>
      <c r="S23" s="1421"/>
      <c r="T23" s="1421"/>
      <c r="U23" s="1421"/>
      <c r="V23" s="1421"/>
      <c r="W23" s="1439" t="s">
        <v>677</v>
      </c>
      <c r="X23" s="1439"/>
      <c r="Y23" s="1439"/>
      <c r="Z23" s="1439"/>
    </row>
    <row r="24" spans="1:26" s="16" customFormat="1" ht="30" customHeight="1">
      <c r="A24" s="128">
        <v>2019</v>
      </c>
      <c r="B24" s="302">
        <v>5919</v>
      </c>
      <c r="C24" s="487">
        <v>1790</v>
      </c>
      <c r="D24" s="487">
        <v>4129</v>
      </c>
      <c r="E24" s="302">
        <v>196</v>
      </c>
      <c r="F24" s="487">
        <v>93</v>
      </c>
      <c r="G24" s="487">
        <v>103</v>
      </c>
      <c r="H24" s="302">
        <v>952</v>
      </c>
      <c r="I24" s="487">
        <v>360</v>
      </c>
      <c r="J24" s="487">
        <v>592</v>
      </c>
      <c r="K24" s="302">
        <v>2019</v>
      </c>
      <c r="L24" s="487">
        <v>668</v>
      </c>
      <c r="M24" s="487">
        <v>1351</v>
      </c>
      <c r="N24" s="128">
        <v>2019</v>
      </c>
      <c r="O24" s="302">
        <v>15</v>
      </c>
      <c r="P24" s="302">
        <v>5</v>
      </c>
      <c r="Q24" s="302">
        <v>10</v>
      </c>
      <c r="R24" s="1421">
        <v>10805</v>
      </c>
      <c r="S24" s="1421"/>
      <c r="T24" s="1421"/>
      <c r="U24" s="1421"/>
      <c r="V24" s="1421"/>
      <c r="W24" s="1439" t="s">
        <v>677</v>
      </c>
      <c r="X24" s="1439"/>
      <c r="Y24" s="1439"/>
      <c r="Z24" s="1439"/>
    </row>
    <row r="25" spans="1:26" s="16" customFormat="1" ht="30" customHeight="1">
      <c r="A25" s="128">
        <v>2020</v>
      </c>
      <c r="B25" s="302">
        <v>2871</v>
      </c>
      <c r="C25" s="487">
        <v>988</v>
      </c>
      <c r="D25" s="487">
        <v>1883</v>
      </c>
      <c r="E25" s="302">
        <v>182</v>
      </c>
      <c r="F25" s="487">
        <v>84</v>
      </c>
      <c r="G25" s="487">
        <v>98</v>
      </c>
      <c r="H25" s="302">
        <v>849</v>
      </c>
      <c r="I25" s="487">
        <v>316</v>
      </c>
      <c r="J25" s="487">
        <v>533</v>
      </c>
      <c r="K25" s="302">
        <v>1825</v>
      </c>
      <c r="L25" s="487">
        <v>583</v>
      </c>
      <c r="M25" s="487">
        <v>1242</v>
      </c>
      <c r="N25" s="128">
        <v>2020</v>
      </c>
      <c r="O25" s="302">
        <v>15</v>
      </c>
      <c r="P25" s="302">
        <v>5</v>
      </c>
      <c r="Q25" s="302">
        <v>10</v>
      </c>
      <c r="R25" s="1421">
        <v>3403</v>
      </c>
      <c r="S25" s="1421"/>
      <c r="T25" s="1421"/>
      <c r="U25" s="1421"/>
      <c r="V25" s="1421"/>
      <c r="W25" s="1439" t="s">
        <v>677</v>
      </c>
      <c r="X25" s="1439"/>
      <c r="Y25" s="1439"/>
      <c r="Z25" s="1439"/>
    </row>
    <row r="26" spans="1:26" s="16" customFormat="1" ht="30" customHeight="1">
      <c r="A26" s="682">
        <v>2021</v>
      </c>
      <c r="B26" s="818">
        <f>SUM(C26:D26)</f>
        <v>4858</v>
      </c>
      <c r="C26" s="819">
        <f>SUM(F26,I26,L26,P14,S14,V14,Y14,P26)</f>
        <v>1452</v>
      </c>
      <c r="D26" s="819">
        <f>SUM(G26,J26,M26,Q14,T14,W14,Z14,Q26)</f>
        <v>3406</v>
      </c>
      <c r="E26" s="818">
        <f>SUM(F26:G26)</f>
        <v>167</v>
      </c>
      <c r="F26" s="820">
        <v>83</v>
      </c>
      <c r="G26" s="820">
        <v>84</v>
      </c>
      <c r="H26" s="818">
        <f>SUM(I26:J26)</f>
        <v>794</v>
      </c>
      <c r="I26" s="820">
        <v>296</v>
      </c>
      <c r="J26" s="820">
        <v>498</v>
      </c>
      <c r="K26" s="818">
        <f>SUM(L26:M26)</f>
        <v>1628</v>
      </c>
      <c r="L26" s="820">
        <v>511</v>
      </c>
      <c r="M26" s="820">
        <v>1117</v>
      </c>
      <c r="N26" s="682">
        <v>2021</v>
      </c>
      <c r="O26" s="818">
        <f>SUM(P26:Q26)</f>
        <v>13</v>
      </c>
      <c r="P26" s="818">
        <v>4</v>
      </c>
      <c r="Q26" s="818">
        <v>9</v>
      </c>
      <c r="R26" s="1440">
        <v>6131</v>
      </c>
      <c r="S26" s="1440"/>
      <c r="T26" s="1440"/>
      <c r="U26" s="1440"/>
      <c r="V26" s="1440"/>
      <c r="W26" s="1438"/>
      <c r="X26" s="1438"/>
      <c r="Y26" s="1438"/>
      <c r="Z26" s="1438"/>
    </row>
    <row r="27" spans="1:26" s="16" customFormat="1" ht="12" customHeight="1" thickBot="1">
      <c r="A27" s="133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9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</row>
    <row r="28" spans="1:26" s="16" customFormat="1" ht="12" customHeight="1">
      <c r="A28" s="294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spans="1:26" ht="15.75" customHeight="1">
      <c r="A29" s="399" t="s">
        <v>53</v>
      </c>
      <c r="B29" s="32"/>
      <c r="C29" s="32"/>
      <c r="D29" s="32"/>
      <c r="E29" s="32"/>
      <c r="F29" s="32"/>
      <c r="G29" s="1408" t="s">
        <v>54</v>
      </c>
      <c r="H29" s="1408"/>
      <c r="I29" s="1408"/>
      <c r="J29" s="1408"/>
      <c r="K29" s="1408"/>
      <c r="L29" s="1408"/>
      <c r="M29" s="1408"/>
      <c r="N29" s="87" t="s">
        <v>53</v>
      </c>
      <c r="O29" s="295"/>
      <c r="P29" s="295"/>
      <c r="Q29" s="295"/>
      <c r="R29" s="295"/>
      <c r="S29" s="295"/>
      <c r="T29" s="1408" t="s">
        <v>54</v>
      </c>
      <c r="U29" s="1408"/>
      <c r="V29" s="1408"/>
      <c r="W29" s="1408"/>
      <c r="X29" s="1408"/>
      <c r="Y29" s="1408"/>
      <c r="Z29" s="1408"/>
    </row>
    <row r="30" spans="1:26">
      <c r="E30" s="411"/>
      <c r="F30" s="411"/>
      <c r="G30" s="412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</row>
    <row r="31" spans="1:26">
      <c r="C31" s="642"/>
    </row>
  </sheetData>
  <mergeCells count="53">
    <mergeCell ref="W26:Z26"/>
    <mergeCell ref="B18:M18"/>
    <mergeCell ref="W25:Z25"/>
    <mergeCell ref="O18:Q18"/>
    <mergeCell ref="R25:V25"/>
    <mergeCell ref="R23:V23"/>
    <mergeCell ref="R24:V24"/>
    <mergeCell ref="W24:Z24"/>
    <mergeCell ref="E19:G19"/>
    <mergeCell ref="H19:J19"/>
    <mergeCell ref="K19:M19"/>
    <mergeCell ref="R26:V26"/>
    <mergeCell ref="R17:Z20"/>
    <mergeCell ref="B19:D19"/>
    <mergeCell ref="W22:Z22"/>
    <mergeCell ref="W23:Z23"/>
    <mergeCell ref="O17:Q17"/>
    <mergeCell ref="F11:I11"/>
    <mergeCell ref="B14:E14"/>
    <mergeCell ref="F6:I8"/>
    <mergeCell ref="J6:M8"/>
    <mergeCell ref="B10:E10"/>
    <mergeCell ref="B11:E11"/>
    <mergeCell ref="J12:M12"/>
    <mergeCell ref="B17:M17"/>
    <mergeCell ref="F12:I12"/>
    <mergeCell ref="B12:E12"/>
    <mergeCell ref="J10:M10"/>
    <mergeCell ref="F10:I10"/>
    <mergeCell ref="J11:M11"/>
    <mergeCell ref="F14:I14"/>
    <mergeCell ref="J14:M14"/>
    <mergeCell ref="U7:W7"/>
    <mergeCell ref="X7:Z7"/>
    <mergeCell ref="O6:Z6"/>
    <mergeCell ref="R7:T7"/>
    <mergeCell ref="O7:Q7"/>
    <mergeCell ref="G29:M29"/>
    <mergeCell ref="N1:Z1"/>
    <mergeCell ref="N2:Z2"/>
    <mergeCell ref="W4:Z4"/>
    <mergeCell ref="B5:M5"/>
    <mergeCell ref="B6:E8"/>
    <mergeCell ref="T29:Z29"/>
    <mergeCell ref="A1:M1"/>
    <mergeCell ref="A2:M2"/>
    <mergeCell ref="J4:M4"/>
    <mergeCell ref="O5:Z5"/>
    <mergeCell ref="B13:E13"/>
    <mergeCell ref="F13:I13"/>
    <mergeCell ref="J13:M13"/>
    <mergeCell ref="R22:V22"/>
    <mergeCell ref="O19:Q19"/>
  </mergeCells>
  <phoneticPr fontId="3" type="noConversion"/>
  <printOptions horizontalCentered="1"/>
  <pageMargins left="0.74803149606299213" right="0.74803149606299213" top="0.74803149606299213" bottom="0.74803149606299213" header="0.51181102362204722" footer="0.39370078740157483"/>
  <pageSetup paperSize="9" firstPageNumber="15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7" zoomScaleNormal="100" workbookViewId="0">
      <selection activeCell="B13" sqref="B13:L13"/>
    </sheetView>
  </sheetViews>
  <sheetFormatPr defaultRowHeight="13.5"/>
  <cols>
    <col min="1" max="1" width="4.88671875" customWidth="1"/>
    <col min="2" max="2" width="5.6640625" customWidth="1"/>
    <col min="3" max="4" width="6.5546875" customWidth="1"/>
    <col min="5" max="5" width="6.109375" customWidth="1"/>
    <col min="6" max="6" width="6" customWidth="1"/>
    <col min="7" max="7" width="5.77734375" customWidth="1"/>
    <col min="8" max="8" width="6.88671875" customWidth="1"/>
    <col min="9" max="9" width="7.6640625" customWidth="1"/>
    <col min="10" max="10" width="5.88671875" customWidth="1"/>
    <col min="11" max="11" width="5.21875" customWidth="1"/>
    <col min="12" max="12" width="7.6640625" customWidth="1"/>
  </cols>
  <sheetData>
    <row r="1" spans="1:13" ht="24.75" customHeight="1">
      <c r="A1" s="971" t="s">
        <v>813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</row>
    <row r="2" spans="1:13" ht="24.75" customHeight="1">
      <c r="A2" s="971" t="s">
        <v>2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</row>
    <row r="3" spans="1:13" ht="18.75">
      <c r="A3" s="1028" t="s">
        <v>242</v>
      </c>
      <c r="B3" s="1028"/>
      <c r="C3" s="1028"/>
      <c r="D3" s="1028"/>
      <c r="E3" s="1028"/>
      <c r="F3" s="1028"/>
      <c r="G3" s="1028"/>
      <c r="H3" s="1028"/>
      <c r="I3" s="1028"/>
      <c r="J3" s="1028"/>
      <c r="K3" s="1028"/>
      <c r="L3" s="1028"/>
    </row>
    <row r="4" spans="1:13" ht="14.25" customHeight="1">
      <c r="A4" s="7"/>
    </row>
    <row r="5" spans="1:13" s="18" customFormat="1" ht="14.25" thickBot="1">
      <c r="A5" s="1000" t="s">
        <v>84</v>
      </c>
      <c r="B5" s="1000"/>
      <c r="C5" s="420"/>
      <c r="D5" s="415"/>
      <c r="E5" s="415"/>
      <c r="F5" s="1451"/>
      <c r="G5" s="1451"/>
      <c r="H5" s="1451"/>
      <c r="I5" s="415"/>
      <c r="J5" s="415"/>
      <c r="K5" s="415"/>
      <c r="L5" s="414" t="s">
        <v>65</v>
      </c>
    </row>
    <row r="6" spans="1:13" s="18" customFormat="1" ht="33.75" customHeight="1">
      <c r="A6" s="418" t="s">
        <v>240</v>
      </c>
      <c r="B6" s="417" t="s">
        <v>85</v>
      </c>
      <c r="C6" s="417" t="s">
        <v>3</v>
      </c>
      <c r="D6" s="417" t="s">
        <v>4</v>
      </c>
      <c r="E6" s="417" t="s">
        <v>6</v>
      </c>
      <c r="F6" s="417" t="s">
        <v>7</v>
      </c>
      <c r="G6" s="417" t="s">
        <v>230</v>
      </c>
      <c r="H6" s="417" t="s">
        <v>9</v>
      </c>
      <c r="I6" s="417" t="s">
        <v>10</v>
      </c>
      <c r="J6" s="417" t="s">
        <v>231</v>
      </c>
      <c r="K6" s="417" t="s">
        <v>11</v>
      </c>
      <c r="L6" s="291" t="s">
        <v>220</v>
      </c>
    </row>
    <row r="7" spans="1:13" s="18" customFormat="1" ht="43.5" customHeight="1">
      <c r="A7" s="429" t="s">
        <v>692</v>
      </c>
      <c r="B7" s="416" t="s">
        <v>28</v>
      </c>
      <c r="C7" s="416" t="s">
        <v>222</v>
      </c>
      <c r="D7" s="416" t="s">
        <v>5</v>
      </c>
      <c r="E7" s="416" t="s">
        <v>223</v>
      </c>
      <c r="F7" s="416" t="s">
        <v>8</v>
      </c>
      <c r="G7" s="416" t="s">
        <v>224</v>
      </c>
      <c r="H7" s="416" t="s">
        <v>225</v>
      </c>
      <c r="I7" s="416" t="s">
        <v>226</v>
      </c>
      <c r="J7" s="416" t="s">
        <v>227</v>
      </c>
      <c r="K7" s="416" t="s">
        <v>228</v>
      </c>
      <c r="L7" s="176" t="s">
        <v>229</v>
      </c>
    </row>
    <row r="8" spans="1:13" s="18" customFormat="1" ht="15" customHeight="1">
      <c r="A8" s="141"/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292"/>
    </row>
    <row r="9" spans="1:13" s="18" customFormat="1" ht="25.5" customHeight="1">
      <c r="A9" s="286">
        <v>2017</v>
      </c>
      <c r="B9" s="144">
        <v>31515</v>
      </c>
      <c r="C9" s="628">
        <v>3218</v>
      </c>
      <c r="D9" s="628">
        <v>2189</v>
      </c>
      <c r="E9" s="196">
        <v>2908</v>
      </c>
      <c r="F9" s="628">
        <v>7752</v>
      </c>
      <c r="G9" s="628">
        <v>7752</v>
      </c>
      <c r="H9" s="628">
        <v>6119</v>
      </c>
      <c r="I9" s="298">
        <v>90</v>
      </c>
      <c r="J9" s="298">
        <v>30</v>
      </c>
      <c r="K9" s="628" t="s">
        <v>33</v>
      </c>
      <c r="L9" s="503">
        <v>1457</v>
      </c>
    </row>
    <row r="10" spans="1:13" s="18" customFormat="1" ht="25.5" customHeight="1">
      <c r="A10" s="286">
        <v>2018</v>
      </c>
      <c r="B10" s="628">
        <v>40249</v>
      </c>
      <c r="C10" s="628">
        <v>5236</v>
      </c>
      <c r="D10" s="628">
        <v>2660</v>
      </c>
      <c r="E10" s="628">
        <v>6036</v>
      </c>
      <c r="F10" s="628">
        <v>8322</v>
      </c>
      <c r="G10" s="504">
        <v>8322</v>
      </c>
      <c r="H10" s="628">
        <v>8548</v>
      </c>
      <c r="I10" s="628">
        <v>72</v>
      </c>
      <c r="J10" s="628">
        <v>44</v>
      </c>
      <c r="K10" s="628" t="s">
        <v>33</v>
      </c>
      <c r="L10" s="503">
        <v>1009</v>
      </c>
    </row>
    <row r="11" spans="1:13" s="18" customFormat="1" ht="25.5" customHeight="1">
      <c r="A11" s="286">
        <v>2019</v>
      </c>
      <c r="B11" s="628">
        <v>26390</v>
      </c>
      <c r="C11" s="628">
        <v>2429</v>
      </c>
      <c r="D11" s="628">
        <v>1295</v>
      </c>
      <c r="E11" s="628">
        <v>2043</v>
      </c>
      <c r="F11" s="628">
        <v>6817</v>
      </c>
      <c r="G11" s="504">
        <v>6817</v>
      </c>
      <c r="H11" s="628">
        <v>5849</v>
      </c>
      <c r="I11" s="628">
        <v>149</v>
      </c>
      <c r="J11" s="628" t="s">
        <v>33</v>
      </c>
      <c r="K11" s="628" t="s">
        <v>33</v>
      </c>
      <c r="L11" s="503">
        <v>991</v>
      </c>
    </row>
    <row r="12" spans="1:13" s="18" customFormat="1" ht="25.5" customHeight="1">
      <c r="A12" s="286">
        <v>2020</v>
      </c>
      <c r="B12" s="543">
        <v>8187</v>
      </c>
      <c r="C12" s="543">
        <v>1253</v>
      </c>
      <c r="D12" s="543">
        <v>1489</v>
      </c>
      <c r="E12" s="543">
        <v>1253</v>
      </c>
      <c r="F12" s="543">
        <v>1035</v>
      </c>
      <c r="G12" s="504">
        <v>1035</v>
      </c>
      <c r="H12" s="543">
        <v>2022</v>
      </c>
      <c r="I12" s="543" t="s">
        <v>33</v>
      </c>
      <c r="J12" s="543" t="s">
        <v>33</v>
      </c>
      <c r="K12" s="543" t="s">
        <v>33</v>
      </c>
      <c r="L12" s="503">
        <v>100</v>
      </c>
      <c r="M12" s="631"/>
    </row>
    <row r="13" spans="1:13" s="18" customFormat="1" ht="25.5" customHeight="1">
      <c r="A13" s="791">
        <v>2021</v>
      </c>
      <c r="B13" s="767">
        <f>SUM(C13:L13)</f>
        <v>16084</v>
      </c>
      <c r="C13" s="767">
        <v>926</v>
      </c>
      <c r="D13" s="767">
        <v>2723</v>
      </c>
      <c r="E13" s="767">
        <v>906</v>
      </c>
      <c r="F13" s="767">
        <v>5188</v>
      </c>
      <c r="G13" s="821">
        <v>5188</v>
      </c>
      <c r="H13" s="767">
        <v>1053</v>
      </c>
      <c r="I13" s="822" t="s">
        <v>960</v>
      </c>
      <c r="J13" s="823" t="s">
        <v>960</v>
      </c>
      <c r="K13" s="824" t="s">
        <v>960</v>
      </c>
      <c r="L13" s="823">
        <v>100</v>
      </c>
      <c r="M13" s="26"/>
    </row>
    <row r="14" spans="1:13" s="18" customFormat="1" ht="15" customHeight="1" thickBot="1">
      <c r="A14" s="145"/>
      <c r="B14" s="146"/>
      <c r="C14" s="423"/>
      <c r="D14" s="423"/>
      <c r="E14" s="423"/>
      <c r="F14" s="423"/>
      <c r="G14" s="423"/>
      <c r="H14" s="1450"/>
      <c r="I14" s="1450"/>
      <c r="J14" s="423"/>
      <c r="K14" s="423"/>
      <c r="L14" s="423"/>
    </row>
    <row r="15" spans="1:13" s="18" customFormat="1" ht="20.25" customHeight="1">
      <c r="A15" s="1345"/>
      <c r="B15" s="1345"/>
      <c r="C15" s="1345"/>
      <c r="D15" s="1345"/>
      <c r="E15" s="24"/>
      <c r="F15" s="23"/>
      <c r="G15" s="23"/>
      <c r="H15" s="23"/>
      <c r="I15" s="27"/>
      <c r="J15" s="27"/>
      <c r="K15" s="27"/>
      <c r="L15" s="27"/>
    </row>
    <row r="16" spans="1:13" s="18" customFormat="1" ht="24.75" customHeight="1">
      <c r="A16" s="1028" t="s">
        <v>686</v>
      </c>
      <c r="B16" s="1028"/>
      <c r="C16" s="1028"/>
      <c r="D16" s="1028"/>
      <c r="E16" s="1028"/>
      <c r="F16" s="1028"/>
      <c r="G16" s="1028"/>
      <c r="H16" s="1028"/>
      <c r="I16" s="1028"/>
      <c r="J16" s="1028"/>
      <c r="K16" s="1028"/>
      <c r="L16" s="1028"/>
    </row>
    <row r="17" spans="1:13" s="18" customFormat="1" ht="24.75" customHeight="1">
      <c r="A17" s="28"/>
    </row>
    <row r="18" spans="1:13" s="18" customFormat="1" ht="14.25" thickBot="1">
      <c r="A18" s="1000" t="s">
        <v>84</v>
      </c>
      <c r="B18" s="1000"/>
      <c r="C18" s="420"/>
      <c r="D18" s="415"/>
      <c r="E18" s="415"/>
      <c r="F18" s="1451"/>
      <c r="G18" s="1451"/>
      <c r="H18" s="1451"/>
      <c r="I18" s="415"/>
      <c r="J18" s="415"/>
      <c r="K18" s="415"/>
      <c r="L18" s="414" t="s">
        <v>65</v>
      </c>
    </row>
    <row r="19" spans="1:13" s="18" customFormat="1" ht="33.75" customHeight="1">
      <c r="A19" s="418" t="s">
        <v>241</v>
      </c>
      <c r="B19" s="976" t="s">
        <v>85</v>
      </c>
      <c r="C19" s="991"/>
      <c r="D19" s="417" t="s">
        <v>1</v>
      </c>
      <c r="E19" s="417" t="s">
        <v>13</v>
      </c>
      <c r="F19" s="417" t="s">
        <v>232</v>
      </c>
      <c r="G19" s="417" t="s">
        <v>14</v>
      </c>
      <c r="H19" s="421" t="s">
        <v>237</v>
      </c>
      <c r="I19" s="417" t="s">
        <v>233</v>
      </c>
      <c r="J19" s="421" t="s">
        <v>238</v>
      </c>
      <c r="K19" s="417" t="s">
        <v>16</v>
      </c>
      <c r="L19" s="417" t="s">
        <v>121</v>
      </c>
    </row>
    <row r="20" spans="1:13" s="18" customFormat="1" ht="36">
      <c r="A20" s="429" t="s">
        <v>693</v>
      </c>
      <c r="B20" s="1053" t="s">
        <v>28</v>
      </c>
      <c r="C20" s="1003"/>
      <c r="D20" s="416" t="s">
        <v>12</v>
      </c>
      <c r="E20" s="416" t="s">
        <v>234</v>
      </c>
      <c r="F20" s="419" t="s">
        <v>321</v>
      </c>
      <c r="G20" s="416" t="s">
        <v>0</v>
      </c>
      <c r="H20" s="416" t="s">
        <v>15</v>
      </c>
      <c r="I20" s="416" t="s">
        <v>235</v>
      </c>
      <c r="J20" s="419" t="s">
        <v>239</v>
      </c>
      <c r="K20" s="416" t="s">
        <v>236</v>
      </c>
      <c r="L20" s="416" t="s">
        <v>29</v>
      </c>
    </row>
    <row r="21" spans="1:13" s="18" customFormat="1" ht="15" customHeight="1">
      <c r="A21" s="141"/>
      <c r="B21" s="147"/>
      <c r="C21" s="32"/>
      <c r="D21" s="143"/>
      <c r="E21" s="143"/>
      <c r="F21" s="143"/>
      <c r="G21" s="143"/>
      <c r="H21" s="143"/>
      <c r="I21" s="143"/>
      <c r="J21" s="143"/>
      <c r="K21" s="143"/>
      <c r="L21" s="143"/>
    </row>
    <row r="22" spans="1:13" s="18" customFormat="1" ht="25.5" customHeight="1">
      <c r="A22" s="286">
        <v>2017</v>
      </c>
      <c r="B22" s="1445">
        <v>9401</v>
      </c>
      <c r="C22" s="1446"/>
      <c r="D22" s="505">
        <v>1633</v>
      </c>
      <c r="E22" s="505">
        <v>1633</v>
      </c>
      <c r="F22" s="505">
        <v>1633</v>
      </c>
      <c r="G22" s="505">
        <v>1120</v>
      </c>
      <c r="H22" s="298">
        <v>424</v>
      </c>
      <c r="I22" s="505">
        <v>1633</v>
      </c>
      <c r="J22" s="298" t="s">
        <v>33</v>
      </c>
      <c r="K22" s="505">
        <v>1325</v>
      </c>
      <c r="L22" s="298" t="s">
        <v>33</v>
      </c>
    </row>
    <row r="23" spans="1:13" s="18" customFormat="1" ht="25.5" customHeight="1">
      <c r="A23" s="286">
        <v>2018</v>
      </c>
      <c r="B23" s="1447">
        <v>11528</v>
      </c>
      <c r="C23" s="1448"/>
      <c r="D23" s="628">
        <v>1921</v>
      </c>
      <c r="E23" s="628">
        <v>1921</v>
      </c>
      <c r="F23" s="628">
        <v>1921</v>
      </c>
      <c r="G23" s="628">
        <v>1280</v>
      </c>
      <c r="H23" s="628">
        <v>992</v>
      </c>
      <c r="I23" s="628">
        <v>1921</v>
      </c>
      <c r="J23" s="628" t="s">
        <v>33</v>
      </c>
      <c r="K23" s="628">
        <v>1572</v>
      </c>
      <c r="L23" s="628" t="s">
        <v>33</v>
      </c>
    </row>
    <row r="24" spans="1:13" s="18" customFormat="1" ht="25.5" customHeight="1">
      <c r="A24" s="286">
        <v>2019</v>
      </c>
      <c r="B24" s="1447">
        <v>11584</v>
      </c>
      <c r="C24" s="1449"/>
      <c r="D24" s="628">
        <v>2171</v>
      </c>
      <c r="E24" s="628">
        <v>2180</v>
      </c>
      <c r="F24" s="628">
        <v>2326</v>
      </c>
      <c r="G24" s="628">
        <v>1015</v>
      </c>
      <c r="H24" s="628">
        <v>813</v>
      </c>
      <c r="I24" s="628">
        <v>1607</v>
      </c>
      <c r="J24" s="628" t="s">
        <v>33</v>
      </c>
      <c r="K24" s="628">
        <v>1472</v>
      </c>
      <c r="L24" s="628" t="s">
        <v>33</v>
      </c>
      <c r="M24" s="26"/>
    </row>
    <row r="25" spans="1:13" s="18" customFormat="1" ht="25.5" customHeight="1">
      <c r="A25" s="286">
        <v>2020</v>
      </c>
      <c r="B25" s="1447">
        <v>4578</v>
      </c>
      <c r="C25" s="1449"/>
      <c r="D25" s="543">
        <v>465</v>
      </c>
      <c r="E25" s="543">
        <v>465</v>
      </c>
      <c r="F25" s="543">
        <v>465</v>
      </c>
      <c r="G25" s="543">
        <v>218</v>
      </c>
      <c r="H25" s="543">
        <v>1023</v>
      </c>
      <c r="I25" s="543">
        <v>461</v>
      </c>
      <c r="J25" s="543" t="s">
        <v>33</v>
      </c>
      <c r="K25" s="543">
        <v>1481</v>
      </c>
      <c r="L25" s="543" t="s">
        <v>33</v>
      </c>
    </row>
    <row r="26" spans="1:13" s="18" customFormat="1" ht="25.5" customHeight="1">
      <c r="A26" s="825">
        <v>2021</v>
      </c>
      <c r="B26" s="1443">
        <f>SUM(D26:L26)</f>
        <v>4861</v>
      </c>
      <c r="C26" s="1444"/>
      <c r="D26" s="767">
        <v>501</v>
      </c>
      <c r="E26" s="767">
        <v>501</v>
      </c>
      <c r="F26" s="767">
        <v>501</v>
      </c>
      <c r="G26" s="767">
        <v>477</v>
      </c>
      <c r="H26" s="767">
        <v>1177</v>
      </c>
      <c r="I26" s="767">
        <v>230</v>
      </c>
      <c r="J26" s="826" t="s">
        <v>960</v>
      </c>
      <c r="K26" s="767">
        <v>1474</v>
      </c>
      <c r="L26" s="826" t="s">
        <v>960</v>
      </c>
    </row>
    <row r="27" spans="1:13" s="18" customFormat="1" ht="15" customHeight="1" thickBot="1">
      <c r="A27" s="145"/>
      <c r="B27" s="148"/>
      <c r="C27" s="32"/>
      <c r="D27" s="423"/>
      <c r="E27" s="423"/>
      <c r="F27" s="423"/>
      <c r="G27" s="423"/>
      <c r="H27" s="423"/>
      <c r="I27" s="423"/>
      <c r="J27" s="423"/>
      <c r="K27" s="423"/>
      <c r="L27" s="423"/>
    </row>
    <row r="28" spans="1:13" s="18" customFormat="1" ht="24.95" customHeight="1">
      <c r="A28" s="413"/>
      <c r="B28" s="1026"/>
      <c r="C28" s="1026"/>
      <c r="D28" s="413"/>
      <c r="E28" s="413"/>
      <c r="F28" s="149"/>
      <c r="G28" s="149"/>
      <c r="H28" s="149"/>
      <c r="I28" s="413"/>
      <c r="J28" s="413"/>
      <c r="K28" s="413"/>
      <c r="L28" s="413"/>
      <c r="M28" s="26"/>
    </row>
    <row r="29" spans="1:13" s="18" customFormat="1" ht="13.5" customHeight="1">
      <c r="A29" s="1232" t="s">
        <v>496</v>
      </c>
      <c r="B29" s="1232"/>
      <c r="C29" s="1232"/>
      <c r="D29" s="1232"/>
      <c r="E29" s="422"/>
      <c r="F29" s="41"/>
      <c r="G29" s="41"/>
      <c r="H29" s="1371" t="s">
        <v>495</v>
      </c>
      <c r="I29" s="1371"/>
      <c r="J29" s="1371"/>
      <c r="K29" s="1371"/>
      <c r="L29" s="1371"/>
    </row>
    <row r="30" spans="1:13" s="18" customFormat="1" ht="12.75" customHeight="1">
      <c r="H30" s="1371"/>
      <c r="I30" s="1371"/>
      <c r="J30" s="1371"/>
      <c r="K30" s="1371"/>
      <c r="L30" s="1371"/>
    </row>
    <row r="31" spans="1:13" s="18" customFormat="1" ht="13.5" customHeight="1">
      <c r="A31"/>
      <c r="B31"/>
      <c r="C31"/>
      <c r="D31" s="10"/>
      <c r="E31"/>
      <c r="F31"/>
      <c r="G31"/>
      <c r="H31"/>
      <c r="I31"/>
      <c r="J31"/>
      <c r="K31"/>
      <c r="L31"/>
    </row>
    <row r="32" spans="1:13" s="18" customFormat="1">
      <c r="A32"/>
      <c r="B32"/>
      <c r="C32"/>
      <c r="D32"/>
      <c r="E32"/>
      <c r="F32"/>
      <c r="G32"/>
      <c r="H32"/>
      <c r="I32"/>
      <c r="J32"/>
      <c r="K32"/>
      <c r="L32"/>
    </row>
  </sheetData>
  <mergeCells count="20">
    <mergeCell ref="A1:L1"/>
    <mergeCell ref="A2:L2"/>
    <mergeCell ref="A3:L3"/>
    <mergeCell ref="A5:B5"/>
    <mergeCell ref="F5:H5"/>
    <mergeCell ref="H14:I14"/>
    <mergeCell ref="A15:D15"/>
    <mergeCell ref="A16:L16"/>
    <mergeCell ref="A18:B18"/>
    <mergeCell ref="F18:H18"/>
    <mergeCell ref="B26:C26"/>
    <mergeCell ref="B28:C28"/>
    <mergeCell ref="A29:D29"/>
    <mergeCell ref="H29:L30"/>
    <mergeCell ref="B19:C19"/>
    <mergeCell ref="B20:C20"/>
    <mergeCell ref="B22:C22"/>
    <mergeCell ref="B23:C23"/>
    <mergeCell ref="B24:C24"/>
    <mergeCell ref="B25:C25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A19" zoomScale="110" zoomScaleNormal="110" workbookViewId="0">
      <selection activeCell="F37" sqref="F37:V37"/>
    </sheetView>
  </sheetViews>
  <sheetFormatPr defaultRowHeight="13.5"/>
  <cols>
    <col min="1" max="1" width="8.88671875" customWidth="1"/>
    <col min="2" max="2" width="5.109375" customWidth="1"/>
    <col min="3" max="3" width="4.88671875" customWidth="1"/>
    <col min="4" max="4" width="4.33203125" customWidth="1"/>
    <col min="5" max="5" width="4.88671875" customWidth="1"/>
    <col min="6" max="6" width="5.21875" customWidth="1"/>
    <col min="7" max="8" width="3.5546875" customWidth="1"/>
    <col min="9" max="9" width="4.5546875" customWidth="1"/>
    <col min="10" max="10" width="1.6640625" customWidth="1"/>
    <col min="11" max="11" width="1.88671875" customWidth="1"/>
    <col min="12" max="12" width="1.6640625" customWidth="1"/>
    <col min="13" max="13" width="3.88671875" customWidth="1"/>
    <col min="14" max="14" width="3.33203125" customWidth="1"/>
    <col min="15" max="15" width="4.5546875" customWidth="1"/>
    <col min="16" max="18" width="1.33203125" customWidth="1"/>
    <col min="19" max="19" width="0.6640625" customWidth="1"/>
    <col min="20" max="20" width="2.21875" customWidth="1"/>
    <col min="21" max="21" width="3.44140625" customWidth="1"/>
    <col min="22" max="22" width="4.33203125" customWidth="1"/>
    <col min="23" max="23" width="4.88671875" customWidth="1"/>
  </cols>
  <sheetData>
    <row r="1" spans="1:24" ht="18.75" customHeight="1">
      <c r="A1" s="971" t="s">
        <v>814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/>
      <c r="P1" s="971"/>
      <c r="Q1" s="971"/>
      <c r="R1" s="971"/>
      <c r="S1" s="971"/>
      <c r="T1" s="971"/>
      <c r="U1" s="971"/>
      <c r="V1" s="971"/>
      <c r="W1" s="240"/>
      <c r="X1" s="240"/>
    </row>
    <row r="2" spans="1:24" ht="18.75" customHeight="1">
      <c r="A2" s="971" t="s">
        <v>447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</row>
    <row r="3" spans="1:24" ht="3.75" customHeight="1">
      <c r="A3" s="1"/>
    </row>
    <row r="4" spans="1:24" s="21" customFormat="1" ht="12" customHeight="1" thickBot="1">
      <c r="A4" s="974" t="s">
        <v>448</v>
      </c>
      <c r="B4" s="974"/>
      <c r="C4" s="974"/>
      <c r="D4" s="974"/>
      <c r="E4" s="974"/>
      <c r="F4" s="285"/>
      <c r="G4" s="30"/>
      <c r="H4" s="30"/>
      <c r="I4" s="30"/>
      <c r="J4" s="30"/>
      <c r="K4" s="30"/>
      <c r="L4" s="30"/>
      <c r="M4" s="30"/>
      <c r="N4" s="30"/>
      <c r="O4" s="30"/>
      <c r="P4" s="1184" t="s">
        <v>493</v>
      </c>
      <c r="Q4" s="1184"/>
      <c r="R4" s="1184"/>
      <c r="S4" s="1184"/>
      <c r="T4" s="1184"/>
      <c r="U4" s="1184"/>
      <c r="V4" s="1184"/>
    </row>
    <row r="5" spans="1:24" s="2" customFormat="1" ht="40.5" customHeight="1">
      <c r="A5" s="341" t="s">
        <v>449</v>
      </c>
      <c r="B5" s="1036" t="s">
        <v>450</v>
      </c>
      <c r="C5" s="1037"/>
      <c r="D5" s="1037"/>
      <c r="E5" s="1037"/>
      <c r="F5" s="1452" t="s">
        <v>451</v>
      </c>
      <c r="G5" s="1453"/>
      <c r="H5" s="1453"/>
      <c r="I5" s="1454"/>
      <c r="J5" s="1455" t="s">
        <v>678</v>
      </c>
      <c r="K5" s="1456"/>
      <c r="L5" s="1456"/>
      <c r="M5" s="1456"/>
      <c r="N5" s="1456"/>
      <c r="O5" s="1457"/>
      <c r="P5" s="1452" t="s">
        <v>452</v>
      </c>
      <c r="Q5" s="1453"/>
      <c r="R5" s="1453"/>
      <c r="S5" s="1453"/>
      <c r="T5" s="1453"/>
      <c r="U5" s="1453"/>
      <c r="V5" s="1453"/>
    </row>
    <row r="6" spans="1:24" s="2" customFormat="1" ht="34.5" customHeight="1">
      <c r="A6" s="314" t="s">
        <v>453</v>
      </c>
      <c r="B6" s="169" t="s">
        <v>454</v>
      </c>
      <c r="C6" s="1038" t="s">
        <v>455</v>
      </c>
      <c r="D6" s="1039"/>
      <c r="E6" s="1040"/>
      <c r="F6" s="301" t="s">
        <v>454</v>
      </c>
      <c r="G6" s="993" t="s">
        <v>455</v>
      </c>
      <c r="H6" s="1041"/>
      <c r="I6" s="987"/>
      <c r="J6" s="1462" t="s">
        <v>456</v>
      </c>
      <c r="K6" s="1463"/>
      <c r="L6" s="1465"/>
      <c r="M6" s="1156" t="s">
        <v>455</v>
      </c>
      <c r="N6" s="1041"/>
      <c r="O6" s="987"/>
      <c r="P6" s="1462" t="s">
        <v>456</v>
      </c>
      <c r="Q6" s="1463"/>
      <c r="R6" s="1463"/>
      <c r="S6" s="1464"/>
      <c r="T6" s="993" t="s">
        <v>455</v>
      </c>
      <c r="U6" s="1041"/>
      <c r="V6" s="1041"/>
      <c r="W6" s="20"/>
    </row>
    <row r="7" spans="1:24" s="21" customFormat="1" ht="24" customHeight="1">
      <c r="A7" s="327" t="s">
        <v>457</v>
      </c>
      <c r="B7" s="382" t="s">
        <v>458</v>
      </c>
      <c r="C7" s="382"/>
      <c r="D7" s="241" t="s">
        <v>158</v>
      </c>
      <c r="E7" s="241" t="s">
        <v>459</v>
      </c>
      <c r="F7" s="382" t="s">
        <v>458</v>
      </c>
      <c r="G7" s="242"/>
      <c r="H7" s="243" t="s">
        <v>158</v>
      </c>
      <c r="I7" s="243" t="s">
        <v>459</v>
      </c>
      <c r="J7" s="1157" t="s">
        <v>460</v>
      </c>
      <c r="K7" s="1158"/>
      <c r="L7" s="996"/>
      <c r="M7" s="244"/>
      <c r="N7" s="243" t="s">
        <v>158</v>
      </c>
      <c r="O7" s="243" t="s">
        <v>459</v>
      </c>
      <c r="P7" s="1157" t="s">
        <v>460</v>
      </c>
      <c r="Q7" s="1158"/>
      <c r="R7" s="1158"/>
      <c r="S7" s="988"/>
      <c r="T7" s="242"/>
      <c r="U7" s="243" t="s">
        <v>158</v>
      </c>
      <c r="V7" s="245" t="s">
        <v>459</v>
      </c>
      <c r="W7" s="25"/>
    </row>
    <row r="8" spans="1:24" s="2" customFormat="1" ht="15" customHeight="1">
      <c r="A8" s="514">
        <v>2017</v>
      </c>
      <c r="B8" s="531">
        <v>314</v>
      </c>
      <c r="C8" s="531">
        <v>726</v>
      </c>
      <c r="D8" s="1041" t="s">
        <v>157</v>
      </c>
      <c r="E8" s="1041"/>
      <c r="F8" s="531">
        <v>82</v>
      </c>
      <c r="G8" s="531">
        <v>273</v>
      </c>
      <c r="H8" s="1041" t="s">
        <v>157</v>
      </c>
      <c r="I8" s="1041"/>
      <c r="J8" s="1461">
        <v>232</v>
      </c>
      <c r="K8" s="1461"/>
      <c r="L8" s="1461"/>
      <c r="M8" s="531">
        <v>453</v>
      </c>
      <c r="N8" s="635">
        <v>208</v>
      </c>
      <c r="O8" s="635">
        <v>320</v>
      </c>
      <c r="P8" s="1461" t="s">
        <v>33</v>
      </c>
      <c r="Q8" s="1461"/>
      <c r="R8" s="1461"/>
      <c r="S8" s="1461"/>
      <c r="T8" s="531" t="s">
        <v>33</v>
      </c>
      <c r="U8" s="531" t="s">
        <v>33</v>
      </c>
      <c r="V8" s="531" t="s">
        <v>33</v>
      </c>
    </row>
    <row r="9" spans="1:24" s="2" customFormat="1" ht="15" customHeight="1">
      <c r="A9" s="514">
        <v>2018</v>
      </c>
      <c r="B9" s="520">
        <v>286</v>
      </c>
      <c r="C9" s="520">
        <v>662</v>
      </c>
      <c r="D9" s="1041" t="s">
        <v>157</v>
      </c>
      <c r="E9" s="1041"/>
      <c r="F9" s="520">
        <v>84</v>
      </c>
      <c r="G9" s="520">
        <v>254</v>
      </c>
      <c r="H9" s="1041" t="s">
        <v>157</v>
      </c>
      <c r="I9" s="1041"/>
      <c r="J9" s="1460">
        <v>202</v>
      </c>
      <c r="K9" s="1460"/>
      <c r="L9" s="1460"/>
      <c r="M9" s="520">
        <v>408</v>
      </c>
      <c r="N9" s="1041" t="s">
        <v>157</v>
      </c>
      <c r="O9" s="1041"/>
      <c r="P9" s="1461" t="s">
        <v>33</v>
      </c>
      <c r="Q9" s="1461"/>
      <c r="R9" s="1461"/>
      <c r="S9" s="1461"/>
      <c r="T9" s="531" t="s">
        <v>33</v>
      </c>
      <c r="U9" s="531" t="s">
        <v>33</v>
      </c>
      <c r="V9" s="531" t="s">
        <v>33</v>
      </c>
    </row>
    <row r="10" spans="1:24" s="2" customFormat="1" ht="15" customHeight="1">
      <c r="A10" s="514">
        <v>2019</v>
      </c>
      <c r="B10" s="544">
        <v>216</v>
      </c>
      <c r="C10" s="544">
        <v>487</v>
      </c>
      <c r="D10" s="1041" t="s">
        <v>157</v>
      </c>
      <c r="E10" s="1041"/>
      <c r="F10" s="544">
        <v>77</v>
      </c>
      <c r="G10" s="544">
        <v>207</v>
      </c>
      <c r="H10" s="1041" t="s">
        <v>157</v>
      </c>
      <c r="I10" s="1041"/>
      <c r="J10" s="1467">
        <v>139</v>
      </c>
      <c r="K10" s="1467"/>
      <c r="L10" s="1467"/>
      <c r="M10" s="545">
        <v>280</v>
      </c>
      <c r="N10" s="1041" t="s">
        <v>157</v>
      </c>
      <c r="O10" s="1041"/>
      <c r="P10" s="1468" t="s">
        <v>33</v>
      </c>
      <c r="Q10" s="1468"/>
      <c r="R10" s="1468"/>
      <c r="S10" s="1468"/>
      <c r="T10" s="544" t="s">
        <v>33</v>
      </c>
      <c r="U10" s="544" t="s">
        <v>33</v>
      </c>
      <c r="V10" s="246" t="s">
        <v>33</v>
      </c>
    </row>
    <row r="11" spans="1:24" s="2" customFormat="1" ht="15" customHeight="1">
      <c r="A11" s="568">
        <v>2020</v>
      </c>
      <c r="B11" s="569">
        <v>210</v>
      </c>
      <c r="C11" s="569">
        <v>478</v>
      </c>
      <c r="D11" s="1176" t="s">
        <v>157</v>
      </c>
      <c r="E11" s="1176"/>
      <c r="F11" s="569">
        <v>64</v>
      </c>
      <c r="G11" s="569">
        <v>183</v>
      </c>
      <c r="H11" s="1176" t="s">
        <v>157</v>
      </c>
      <c r="I11" s="1176"/>
      <c r="J11" s="1469">
        <v>146</v>
      </c>
      <c r="K11" s="1469"/>
      <c r="L11" s="1469"/>
      <c r="M11" s="576">
        <v>295</v>
      </c>
      <c r="N11" s="1041" t="s">
        <v>157</v>
      </c>
      <c r="O11" s="1041"/>
      <c r="P11" s="1468" t="s">
        <v>33</v>
      </c>
      <c r="Q11" s="1468"/>
      <c r="R11" s="1468"/>
      <c r="S11" s="1468"/>
      <c r="T11" s="575" t="s">
        <v>33</v>
      </c>
      <c r="U11" s="575" t="s">
        <v>33</v>
      </c>
      <c r="V11" s="246" t="s">
        <v>33</v>
      </c>
    </row>
    <row r="12" spans="1:24" s="2" customFormat="1" ht="15" customHeight="1">
      <c r="A12" s="753">
        <v>2021</v>
      </c>
      <c r="B12" s="827">
        <f>SUM(B14:B22)</f>
        <v>211</v>
      </c>
      <c r="C12" s="827">
        <f>SUM(C14:C22)</f>
        <v>506</v>
      </c>
      <c r="D12" s="1459" t="s">
        <v>970</v>
      </c>
      <c r="E12" s="1459"/>
      <c r="F12" s="827">
        <f>SUM(F14:F22)</f>
        <v>30</v>
      </c>
      <c r="G12" s="827">
        <f>SUM(G14:G22)</f>
        <v>102</v>
      </c>
      <c r="H12" s="1459" t="s">
        <v>970</v>
      </c>
      <c r="I12" s="1459"/>
      <c r="J12" s="1470">
        <f>SUM(J14:L22)</f>
        <v>173</v>
      </c>
      <c r="K12" s="1470"/>
      <c r="L12" s="1470"/>
      <c r="M12" s="828">
        <f>SUM(M14:M22)</f>
        <v>404</v>
      </c>
      <c r="N12" s="1459" t="s">
        <v>970</v>
      </c>
      <c r="O12" s="1459"/>
      <c r="P12" s="1466" t="s">
        <v>965</v>
      </c>
      <c r="Q12" s="1466"/>
      <c r="R12" s="1466"/>
      <c r="S12" s="1466"/>
      <c r="T12" s="749" t="s">
        <v>965</v>
      </c>
      <c r="U12" s="749" t="s">
        <v>965</v>
      </c>
      <c r="V12" s="829" t="s">
        <v>965</v>
      </c>
    </row>
    <row r="13" spans="1:24" s="2" customFormat="1" ht="6" customHeight="1">
      <c r="A13" s="753"/>
      <c r="B13" s="830"/>
      <c r="C13" s="830"/>
      <c r="D13" s="830"/>
      <c r="E13" s="830"/>
      <c r="F13" s="830"/>
      <c r="G13" s="830"/>
      <c r="H13" s="830"/>
      <c r="I13" s="830"/>
      <c r="J13" s="1458"/>
      <c r="K13" s="1458"/>
      <c r="L13" s="1458"/>
      <c r="M13" s="831"/>
      <c r="N13" s="831"/>
      <c r="O13" s="831"/>
      <c r="P13" s="1459"/>
      <c r="Q13" s="1459"/>
      <c r="R13" s="1459"/>
      <c r="S13" s="1459"/>
      <c r="T13" s="756"/>
      <c r="U13" s="756"/>
      <c r="V13" s="749"/>
    </row>
    <row r="14" spans="1:24" s="2" customFormat="1" ht="23.25">
      <c r="A14" s="730" t="s">
        <v>971</v>
      </c>
      <c r="B14" s="879">
        <v>8</v>
      </c>
      <c r="C14" s="879">
        <v>19</v>
      </c>
      <c r="D14" s="1459" t="s">
        <v>969</v>
      </c>
      <c r="E14" s="1459"/>
      <c r="F14" s="879" t="s">
        <v>965</v>
      </c>
      <c r="G14" s="879">
        <v>2</v>
      </c>
      <c r="H14" s="1459" t="s">
        <v>969</v>
      </c>
      <c r="I14" s="1459"/>
      <c r="J14" s="1466" t="s">
        <v>993</v>
      </c>
      <c r="K14" s="1466"/>
      <c r="L14" s="1466"/>
      <c r="M14" s="879">
        <v>17</v>
      </c>
      <c r="N14" s="1459" t="s">
        <v>969</v>
      </c>
      <c r="O14" s="1459"/>
      <c r="P14" s="1459" t="s">
        <v>965</v>
      </c>
      <c r="Q14" s="1459"/>
      <c r="R14" s="1459"/>
      <c r="S14" s="1459"/>
      <c r="T14" s="879" t="s">
        <v>965</v>
      </c>
      <c r="U14" s="913" t="s">
        <v>33</v>
      </c>
      <c r="V14" s="913" t="s">
        <v>33</v>
      </c>
    </row>
    <row r="15" spans="1:24" s="2" customFormat="1" ht="21.75">
      <c r="A15" s="730" t="s">
        <v>972</v>
      </c>
      <c r="B15" s="879">
        <v>18</v>
      </c>
      <c r="C15" s="879">
        <v>49</v>
      </c>
      <c r="D15" s="1459" t="s">
        <v>969</v>
      </c>
      <c r="E15" s="1459"/>
      <c r="F15" s="879">
        <v>4</v>
      </c>
      <c r="G15" s="879">
        <v>10</v>
      </c>
      <c r="H15" s="1459" t="s">
        <v>969</v>
      </c>
      <c r="I15" s="1459"/>
      <c r="J15" s="1466">
        <v>14</v>
      </c>
      <c r="K15" s="1466"/>
      <c r="L15" s="1466"/>
      <c r="M15" s="879">
        <v>39</v>
      </c>
      <c r="N15" s="1459" t="s">
        <v>969</v>
      </c>
      <c r="O15" s="1459"/>
      <c r="P15" s="1459" t="s">
        <v>965</v>
      </c>
      <c r="Q15" s="1459"/>
      <c r="R15" s="1459"/>
      <c r="S15" s="1459"/>
      <c r="T15" s="879" t="s">
        <v>965</v>
      </c>
      <c r="U15" s="913" t="s">
        <v>33</v>
      </c>
      <c r="V15" s="913" t="s">
        <v>33</v>
      </c>
    </row>
    <row r="16" spans="1:24" s="2" customFormat="1" ht="21.75">
      <c r="A16" s="730" t="s">
        <v>973</v>
      </c>
      <c r="B16" s="879">
        <v>46</v>
      </c>
      <c r="C16" s="879">
        <v>112</v>
      </c>
      <c r="D16" s="1459" t="s">
        <v>969</v>
      </c>
      <c r="E16" s="1459"/>
      <c r="F16" s="879">
        <v>7</v>
      </c>
      <c r="G16" s="879">
        <v>24</v>
      </c>
      <c r="H16" s="1459" t="s">
        <v>969</v>
      </c>
      <c r="I16" s="1459"/>
      <c r="J16" s="1466">
        <v>39</v>
      </c>
      <c r="K16" s="1466"/>
      <c r="L16" s="1466"/>
      <c r="M16" s="879">
        <v>88</v>
      </c>
      <c r="N16" s="1459" t="s">
        <v>969</v>
      </c>
      <c r="O16" s="1459"/>
      <c r="P16" s="1459" t="s">
        <v>965</v>
      </c>
      <c r="Q16" s="1459"/>
      <c r="R16" s="1459"/>
      <c r="S16" s="1459"/>
      <c r="T16" s="879" t="s">
        <v>965</v>
      </c>
      <c r="U16" s="913" t="s">
        <v>33</v>
      </c>
      <c r="V16" s="913" t="s">
        <v>33</v>
      </c>
    </row>
    <row r="17" spans="1:25" s="2" customFormat="1" ht="24">
      <c r="A17" s="730" t="s">
        <v>974</v>
      </c>
      <c r="B17" s="879">
        <v>55</v>
      </c>
      <c r="C17" s="879">
        <v>134</v>
      </c>
      <c r="D17" s="1459" t="s">
        <v>969</v>
      </c>
      <c r="E17" s="1459"/>
      <c r="F17" s="879">
        <v>5</v>
      </c>
      <c r="G17" s="879">
        <v>17</v>
      </c>
      <c r="H17" s="1459" t="s">
        <v>969</v>
      </c>
      <c r="I17" s="1459"/>
      <c r="J17" s="1466">
        <v>50</v>
      </c>
      <c r="K17" s="1466"/>
      <c r="L17" s="1466"/>
      <c r="M17" s="879">
        <v>117</v>
      </c>
      <c r="N17" s="1459" t="s">
        <v>969</v>
      </c>
      <c r="O17" s="1459"/>
      <c r="P17" s="1459" t="s">
        <v>965</v>
      </c>
      <c r="Q17" s="1459"/>
      <c r="R17" s="1459"/>
      <c r="S17" s="1459"/>
      <c r="T17" s="879" t="s">
        <v>965</v>
      </c>
      <c r="U17" s="913" t="s">
        <v>33</v>
      </c>
      <c r="V17" s="913" t="s">
        <v>33</v>
      </c>
    </row>
    <row r="18" spans="1:25" s="2" customFormat="1" ht="21.75">
      <c r="A18" s="730" t="s">
        <v>975</v>
      </c>
      <c r="B18" s="879">
        <v>17</v>
      </c>
      <c r="C18" s="879">
        <v>38</v>
      </c>
      <c r="D18" s="1459" t="s">
        <v>969</v>
      </c>
      <c r="E18" s="1459"/>
      <c r="F18" s="879">
        <v>2</v>
      </c>
      <c r="G18" s="879">
        <v>12</v>
      </c>
      <c r="H18" s="1459" t="s">
        <v>969</v>
      </c>
      <c r="I18" s="1459"/>
      <c r="J18" s="1466">
        <v>15</v>
      </c>
      <c r="K18" s="1466"/>
      <c r="L18" s="1466"/>
      <c r="M18" s="879">
        <v>26</v>
      </c>
      <c r="N18" s="1459" t="s">
        <v>969</v>
      </c>
      <c r="O18" s="1459"/>
      <c r="P18" s="1459" t="s">
        <v>965</v>
      </c>
      <c r="Q18" s="1459"/>
      <c r="R18" s="1459"/>
      <c r="S18" s="1459"/>
      <c r="T18" s="879" t="s">
        <v>965</v>
      </c>
      <c r="U18" s="913" t="s">
        <v>33</v>
      </c>
      <c r="V18" s="913" t="s">
        <v>33</v>
      </c>
    </row>
    <row r="19" spans="1:25" s="2" customFormat="1" ht="21.75">
      <c r="A19" s="730" t="s">
        <v>976</v>
      </c>
      <c r="B19" s="879">
        <v>3</v>
      </c>
      <c r="C19" s="879">
        <v>6</v>
      </c>
      <c r="D19" s="1459" t="s">
        <v>969</v>
      </c>
      <c r="E19" s="1459"/>
      <c r="F19" s="879" t="s">
        <v>965</v>
      </c>
      <c r="G19" s="879" t="s">
        <v>965</v>
      </c>
      <c r="H19" s="1459" t="s">
        <v>969</v>
      </c>
      <c r="I19" s="1459"/>
      <c r="J19" s="1466">
        <v>3</v>
      </c>
      <c r="K19" s="1466"/>
      <c r="L19" s="1466"/>
      <c r="M19" s="879">
        <v>6</v>
      </c>
      <c r="N19" s="1459" t="s">
        <v>969</v>
      </c>
      <c r="O19" s="1459"/>
      <c r="P19" s="1459" t="s">
        <v>965</v>
      </c>
      <c r="Q19" s="1459"/>
      <c r="R19" s="1459"/>
      <c r="S19" s="1459"/>
      <c r="T19" s="879" t="s">
        <v>965</v>
      </c>
      <c r="U19" s="913" t="s">
        <v>33</v>
      </c>
      <c r="V19" s="913" t="s">
        <v>33</v>
      </c>
    </row>
    <row r="20" spans="1:25" s="2" customFormat="1" ht="23.25">
      <c r="A20" s="730" t="s">
        <v>977</v>
      </c>
      <c r="B20" s="879">
        <v>2</v>
      </c>
      <c r="C20" s="879">
        <v>5</v>
      </c>
      <c r="D20" s="1459" t="s">
        <v>969</v>
      </c>
      <c r="E20" s="1459"/>
      <c r="F20" s="879" t="s">
        <v>966</v>
      </c>
      <c r="G20" s="879">
        <v>2</v>
      </c>
      <c r="H20" s="1459" t="s">
        <v>969</v>
      </c>
      <c r="I20" s="1459"/>
      <c r="J20" s="1466">
        <v>2</v>
      </c>
      <c r="K20" s="1466"/>
      <c r="L20" s="1466"/>
      <c r="M20" s="879">
        <v>3</v>
      </c>
      <c r="N20" s="1459" t="s">
        <v>969</v>
      </c>
      <c r="O20" s="1459"/>
      <c r="P20" s="1459" t="s">
        <v>966</v>
      </c>
      <c r="Q20" s="1459"/>
      <c r="R20" s="1459"/>
      <c r="S20" s="1459"/>
      <c r="T20" s="879" t="s">
        <v>965</v>
      </c>
      <c r="U20" s="913" t="s">
        <v>33</v>
      </c>
      <c r="V20" s="913" t="s">
        <v>33</v>
      </c>
    </row>
    <row r="21" spans="1:25" s="2" customFormat="1" ht="22.5">
      <c r="A21" s="730" t="s">
        <v>978</v>
      </c>
      <c r="B21" s="879">
        <v>23</v>
      </c>
      <c r="C21" s="879">
        <v>54</v>
      </c>
      <c r="D21" s="1459" t="s">
        <v>969</v>
      </c>
      <c r="E21" s="1459"/>
      <c r="F21" s="879">
        <v>5</v>
      </c>
      <c r="G21" s="879">
        <v>15</v>
      </c>
      <c r="H21" s="1459" t="s">
        <v>969</v>
      </c>
      <c r="I21" s="1459"/>
      <c r="J21" s="1466">
        <v>18</v>
      </c>
      <c r="K21" s="1466"/>
      <c r="L21" s="1466"/>
      <c r="M21" s="879">
        <v>39</v>
      </c>
      <c r="N21" s="1459" t="s">
        <v>969</v>
      </c>
      <c r="O21" s="1459"/>
      <c r="P21" s="1459" t="s">
        <v>966</v>
      </c>
      <c r="Q21" s="1459"/>
      <c r="R21" s="1459"/>
      <c r="S21" s="1459"/>
      <c r="T21" s="879" t="s">
        <v>966</v>
      </c>
      <c r="U21" s="913" t="s">
        <v>33</v>
      </c>
      <c r="V21" s="913" t="s">
        <v>33</v>
      </c>
    </row>
    <row r="22" spans="1:25" s="2" customFormat="1" ht="22.5">
      <c r="A22" s="730" t="s">
        <v>979</v>
      </c>
      <c r="B22" s="913">
        <v>39</v>
      </c>
      <c r="C22" s="913">
        <v>89</v>
      </c>
      <c r="D22" s="1459" t="s">
        <v>970</v>
      </c>
      <c r="E22" s="1459"/>
      <c r="F22" s="913">
        <v>7</v>
      </c>
      <c r="G22" s="913">
        <v>20</v>
      </c>
      <c r="H22" s="1459" t="s">
        <v>970</v>
      </c>
      <c r="I22" s="1459"/>
      <c r="J22" s="1459">
        <v>32</v>
      </c>
      <c r="K22" s="1459"/>
      <c r="L22" s="1459"/>
      <c r="M22" s="913">
        <v>69</v>
      </c>
      <c r="N22" s="1459" t="s">
        <v>970</v>
      </c>
      <c r="O22" s="1459"/>
      <c r="P22" s="1459" t="s">
        <v>966</v>
      </c>
      <c r="Q22" s="1459"/>
      <c r="R22" s="1459"/>
      <c r="S22" s="1459"/>
      <c r="T22" s="913" t="s">
        <v>965</v>
      </c>
      <c r="U22" s="913" t="s">
        <v>33</v>
      </c>
      <c r="V22" s="913" t="s">
        <v>33</v>
      </c>
    </row>
    <row r="23" spans="1:25" s="2" customFormat="1" ht="7.5" customHeight="1">
      <c r="A23" s="1471"/>
      <c r="B23" s="1471"/>
      <c r="C23" s="1471"/>
      <c r="D23" s="1471"/>
      <c r="E23" s="1471"/>
      <c r="F23" s="1471"/>
      <c r="G23" s="1471"/>
      <c r="H23" s="1471"/>
      <c r="I23" s="1471"/>
      <c r="J23" s="1471"/>
      <c r="K23" s="1471"/>
      <c r="L23" s="1471"/>
      <c r="M23" s="1471"/>
      <c r="N23" s="1471"/>
      <c r="O23" s="1471"/>
      <c r="P23" s="1471"/>
      <c r="Q23" s="401"/>
      <c r="R23" s="247"/>
      <c r="S23" s="247"/>
      <c r="T23" s="247"/>
      <c r="U23" s="247"/>
      <c r="V23" s="247"/>
    </row>
    <row r="24" spans="1:25" s="2" customFormat="1" ht="13.5" customHeight="1">
      <c r="A24" s="1340" t="s">
        <v>841</v>
      </c>
      <c r="B24" s="1340"/>
      <c r="C24" s="1340"/>
      <c r="D24" s="1340"/>
      <c r="E24" s="1340"/>
      <c r="F24" s="1340"/>
      <c r="G24" s="248"/>
      <c r="H24" s="248"/>
      <c r="I24" s="248"/>
      <c r="J24" s="248"/>
      <c r="K24" s="248"/>
      <c r="L24" s="248"/>
      <c r="M24" s="1473" t="s">
        <v>842</v>
      </c>
      <c r="N24" s="1473"/>
      <c r="O24" s="1473"/>
      <c r="P24" s="1473"/>
      <c r="Q24" s="1473"/>
      <c r="R24" s="1473"/>
      <c r="S24" s="1473"/>
      <c r="T24" s="1473"/>
      <c r="U24" s="1473"/>
      <c r="V24" s="1473"/>
    </row>
    <row r="25" spans="1:25" ht="11.2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248"/>
      <c r="N25" s="248"/>
      <c r="O25" s="248"/>
      <c r="P25" s="248"/>
      <c r="Q25" s="248"/>
      <c r="R25" s="248"/>
      <c r="S25" s="248"/>
      <c r="T25" s="248"/>
      <c r="U25" s="248"/>
      <c r="V25" s="248"/>
    </row>
    <row r="26" spans="1:25" ht="21.75" customHeight="1">
      <c r="A26" s="1472" t="s">
        <v>815</v>
      </c>
      <c r="B26" s="1472"/>
      <c r="C26" s="1472"/>
      <c r="D26" s="1472"/>
      <c r="E26" s="1472"/>
      <c r="F26" s="1472"/>
      <c r="G26" s="1472"/>
      <c r="H26" s="1472"/>
      <c r="I26" s="1472"/>
      <c r="J26" s="1472"/>
      <c r="K26" s="1472"/>
      <c r="L26" s="1472"/>
      <c r="M26" s="1472"/>
      <c r="N26" s="1472"/>
      <c r="O26" s="1472"/>
      <c r="P26" s="1472"/>
      <c r="Q26" s="1472"/>
      <c r="R26" s="1472"/>
      <c r="S26" s="1472"/>
      <c r="T26" s="1472"/>
      <c r="U26" s="1472"/>
      <c r="V26" s="1472"/>
    </row>
    <row r="27" spans="1:25" ht="16.5" customHeight="1">
      <c r="A27" s="971" t="s">
        <v>461</v>
      </c>
      <c r="B27" s="971"/>
      <c r="C27" s="971"/>
      <c r="D27" s="971"/>
      <c r="E27" s="971"/>
      <c r="F27" s="971"/>
      <c r="G27" s="971"/>
      <c r="H27" s="971"/>
      <c r="I27" s="971"/>
      <c r="J27" s="971"/>
      <c r="K27" s="971"/>
      <c r="L27" s="971"/>
      <c r="M27" s="971"/>
      <c r="N27" s="971"/>
      <c r="O27" s="971"/>
      <c r="P27" s="971"/>
      <c r="Q27" s="971"/>
      <c r="R27" s="971"/>
      <c r="S27" s="971"/>
      <c r="T27" s="971"/>
      <c r="U27" s="971"/>
      <c r="V27" s="971"/>
    </row>
    <row r="28" spans="1:25" s="2" customFormat="1" ht="12.75" thickBot="1">
      <c r="A28" s="974" t="s">
        <v>174</v>
      </c>
      <c r="B28" s="974"/>
      <c r="C28" s="284"/>
      <c r="D28" s="284"/>
      <c r="E28" s="974"/>
      <c r="F28" s="974"/>
      <c r="G28" s="974"/>
      <c r="H28" s="974"/>
      <c r="I28" s="974"/>
      <c r="J28" s="974"/>
      <c r="K28" s="974"/>
      <c r="L28" s="974"/>
      <c r="M28" s="974"/>
      <c r="N28" s="974"/>
      <c r="O28" s="284"/>
      <c r="P28" s="1184" t="s">
        <v>494</v>
      </c>
      <c r="Q28" s="1184"/>
      <c r="R28" s="1184"/>
      <c r="S28" s="1184"/>
      <c r="T28" s="1184"/>
      <c r="U28" s="1184"/>
      <c r="V28" s="1184"/>
    </row>
    <row r="29" spans="1:25" s="2" customFormat="1" ht="15" customHeight="1">
      <c r="A29" s="1034" t="s">
        <v>462</v>
      </c>
      <c r="B29" s="1476" t="s">
        <v>463</v>
      </c>
      <c r="C29" s="1477"/>
      <c r="D29" s="1477"/>
      <c r="E29" s="1478" t="s">
        <v>464</v>
      </c>
      <c r="F29" s="1037"/>
      <c r="G29" s="1037"/>
      <c r="H29" s="1037"/>
      <c r="I29" s="1037"/>
      <c r="J29" s="1037"/>
      <c r="K29" s="1037"/>
      <c r="L29" s="1037"/>
      <c r="M29" s="1037"/>
      <c r="N29" s="1037"/>
      <c r="O29" s="1037"/>
      <c r="P29" s="1037"/>
      <c r="Q29" s="1037"/>
      <c r="R29" s="1037"/>
      <c r="S29" s="1037"/>
      <c r="T29" s="1037"/>
      <c r="U29" s="1037"/>
      <c r="V29" s="1037"/>
    </row>
    <row r="30" spans="1:25" s="2" customFormat="1" ht="12" customHeight="1">
      <c r="A30" s="995"/>
      <c r="B30" s="1038" t="s">
        <v>30</v>
      </c>
      <c r="C30" s="1038" t="s">
        <v>165</v>
      </c>
      <c r="D30" s="1038" t="s">
        <v>166</v>
      </c>
      <c r="E30" s="1038" t="s">
        <v>201</v>
      </c>
      <c r="F30" s="1481" t="s">
        <v>732</v>
      </c>
      <c r="G30" s="1481"/>
      <c r="H30" s="1481" t="s">
        <v>465</v>
      </c>
      <c r="I30" s="1481"/>
      <c r="J30" s="1482" t="s">
        <v>466</v>
      </c>
      <c r="K30" s="1482"/>
      <c r="L30" s="1482"/>
      <c r="M30" s="1482"/>
      <c r="N30" s="1481" t="s">
        <v>467</v>
      </c>
      <c r="O30" s="1481"/>
      <c r="P30" s="1481" t="s">
        <v>733</v>
      </c>
      <c r="Q30" s="1481"/>
      <c r="R30" s="1481"/>
      <c r="S30" s="1481"/>
      <c r="T30" s="1481"/>
      <c r="U30" s="1481" t="s">
        <v>734</v>
      </c>
      <c r="V30" s="1483"/>
      <c r="W30" s="255"/>
    </row>
    <row r="31" spans="1:25" s="2" customFormat="1" ht="12" customHeight="1">
      <c r="A31" s="995"/>
      <c r="B31" s="993"/>
      <c r="C31" s="993"/>
      <c r="D31" s="993"/>
      <c r="E31" s="993"/>
      <c r="F31" s="1481"/>
      <c r="G31" s="1481"/>
      <c r="H31" s="1481"/>
      <c r="I31" s="1481"/>
      <c r="J31" s="1482"/>
      <c r="K31" s="1482"/>
      <c r="L31" s="1482"/>
      <c r="M31" s="1482"/>
      <c r="N31" s="1481"/>
      <c r="O31" s="1481"/>
      <c r="P31" s="1481"/>
      <c r="Q31" s="1481"/>
      <c r="R31" s="1481"/>
      <c r="S31" s="1481"/>
      <c r="T31" s="1481"/>
      <c r="U31" s="1481"/>
      <c r="V31" s="1483"/>
    </row>
    <row r="32" spans="1:25" s="2" customFormat="1" ht="23.25" customHeight="1">
      <c r="A32" s="1033"/>
      <c r="B32" s="161" t="s">
        <v>28</v>
      </c>
      <c r="C32" s="35" t="s">
        <v>441</v>
      </c>
      <c r="D32" s="35" t="s">
        <v>442</v>
      </c>
      <c r="E32" s="161" t="s">
        <v>28</v>
      </c>
      <c r="F32" s="1481"/>
      <c r="G32" s="1481"/>
      <c r="H32" s="1481"/>
      <c r="I32" s="1481"/>
      <c r="J32" s="1482"/>
      <c r="K32" s="1482"/>
      <c r="L32" s="1482"/>
      <c r="M32" s="1482"/>
      <c r="N32" s="1481"/>
      <c r="O32" s="1481"/>
      <c r="P32" s="1481"/>
      <c r="Q32" s="1481"/>
      <c r="R32" s="1481"/>
      <c r="S32" s="1481"/>
      <c r="T32" s="1481"/>
      <c r="U32" s="1481"/>
      <c r="V32" s="1483"/>
      <c r="Y32" s="255"/>
    </row>
    <row r="33" spans="1:22" s="2" customFormat="1" ht="18.75" customHeight="1">
      <c r="A33" s="514">
        <v>2017</v>
      </c>
      <c r="B33" s="547">
        <v>14414</v>
      </c>
      <c r="C33" s="546">
        <v>6925</v>
      </c>
      <c r="D33" s="546">
        <v>7489</v>
      </c>
      <c r="E33" s="546">
        <v>14414</v>
      </c>
      <c r="F33" s="1479">
        <v>2349</v>
      </c>
      <c r="G33" s="1479"/>
      <c r="H33" s="1479">
        <v>5457</v>
      </c>
      <c r="I33" s="1479"/>
      <c r="J33" s="1479">
        <v>1228</v>
      </c>
      <c r="K33" s="1479"/>
      <c r="L33" s="1479"/>
      <c r="M33" s="1479"/>
      <c r="N33" s="1479">
        <v>1470</v>
      </c>
      <c r="O33" s="1479"/>
      <c r="P33" s="1480">
        <v>1670</v>
      </c>
      <c r="Q33" s="1480"/>
      <c r="R33" s="1480"/>
      <c r="S33" s="1480"/>
      <c r="T33" s="1480"/>
      <c r="U33" s="1479">
        <v>2240</v>
      </c>
      <c r="V33" s="1479"/>
    </row>
    <row r="34" spans="1:22" s="2" customFormat="1" ht="18.75" customHeight="1">
      <c r="A34" s="514">
        <v>2018</v>
      </c>
      <c r="B34" s="548">
        <v>15091</v>
      </c>
      <c r="C34" s="549">
        <v>7178</v>
      </c>
      <c r="D34" s="549">
        <v>7913</v>
      </c>
      <c r="E34" s="549">
        <v>15091</v>
      </c>
      <c r="F34" s="1475">
        <v>2288</v>
      </c>
      <c r="G34" s="1475"/>
      <c r="H34" s="1475">
        <v>5726</v>
      </c>
      <c r="I34" s="1475"/>
      <c r="J34" s="1475">
        <v>1404</v>
      </c>
      <c r="K34" s="1475"/>
      <c r="L34" s="1475"/>
      <c r="M34" s="1475"/>
      <c r="N34" s="1475">
        <v>1445</v>
      </c>
      <c r="O34" s="1475"/>
      <c r="P34" s="1475">
        <v>1747</v>
      </c>
      <c r="Q34" s="1475"/>
      <c r="R34" s="1475"/>
      <c r="S34" s="1475"/>
      <c r="T34" s="1475"/>
      <c r="U34" s="1475">
        <v>2481</v>
      </c>
      <c r="V34" s="1475"/>
    </row>
    <row r="35" spans="1:22" s="2" customFormat="1" ht="18.75" customHeight="1">
      <c r="A35" s="519">
        <v>2019</v>
      </c>
      <c r="B35" s="506">
        <v>15674</v>
      </c>
      <c r="C35" s="507">
        <v>7430</v>
      </c>
      <c r="D35" s="507">
        <v>8244</v>
      </c>
      <c r="E35" s="507">
        <v>15674</v>
      </c>
      <c r="F35" s="1474">
        <v>2080</v>
      </c>
      <c r="G35" s="1474"/>
      <c r="H35" s="1474">
        <v>5941</v>
      </c>
      <c r="I35" s="1474"/>
      <c r="J35" s="1474">
        <v>1694</v>
      </c>
      <c r="K35" s="1474"/>
      <c r="L35" s="1474"/>
      <c r="M35" s="1474"/>
      <c r="N35" s="1474">
        <v>1503</v>
      </c>
      <c r="O35" s="1474"/>
      <c r="P35" s="1474">
        <v>1789</v>
      </c>
      <c r="Q35" s="1474"/>
      <c r="R35" s="1474"/>
      <c r="S35" s="1474"/>
      <c r="T35" s="1474"/>
      <c r="U35" s="1474">
        <v>2667</v>
      </c>
      <c r="V35" s="1474"/>
    </row>
    <row r="36" spans="1:22" s="2" customFormat="1" ht="18.75" customHeight="1">
      <c r="A36" s="519">
        <v>2020</v>
      </c>
      <c r="B36" s="506">
        <v>15933</v>
      </c>
      <c r="C36" s="507">
        <v>7555</v>
      </c>
      <c r="D36" s="507">
        <v>8378</v>
      </c>
      <c r="E36" s="507">
        <v>15933</v>
      </c>
      <c r="F36" s="1474">
        <v>1674</v>
      </c>
      <c r="G36" s="1474"/>
      <c r="H36" s="1474">
        <v>6010</v>
      </c>
      <c r="I36" s="1474"/>
      <c r="J36" s="1474">
        <v>2045</v>
      </c>
      <c r="K36" s="1474"/>
      <c r="L36" s="1474"/>
      <c r="M36" s="1474"/>
      <c r="N36" s="1474">
        <v>1478</v>
      </c>
      <c r="O36" s="1474"/>
      <c r="P36" s="1474">
        <v>1763</v>
      </c>
      <c r="Q36" s="1474"/>
      <c r="R36" s="1474"/>
      <c r="S36" s="1474"/>
      <c r="T36" s="1474"/>
      <c r="U36" s="1474">
        <v>2963</v>
      </c>
      <c r="V36" s="1474"/>
    </row>
    <row r="37" spans="1:22" s="2" customFormat="1" ht="18.75" customHeight="1" thickBot="1">
      <c r="A37" s="856">
        <v>2021</v>
      </c>
      <c r="B37" s="857">
        <f>SUM(C37:D37)</f>
        <v>16244</v>
      </c>
      <c r="C37" s="858">
        <v>7699</v>
      </c>
      <c r="D37" s="858">
        <v>8545</v>
      </c>
      <c r="E37" s="858">
        <f>SUM(F37:V37)</f>
        <v>16244</v>
      </c>
      <c r="F37" s="1484">
        <v>1377</v>
      </c>
      <c r="G37" s="1484"/>
      <c r="H37" s="1484">
        <v>5891</v>
      </c>
      <c r="I37" s="1484"/>
      <c r="J37" s="1484">
        <v>2484</v>
      </c>
      <c r="K37" s="1484"/>
      <c r="L37" s="1484"/>
      <c r="M37" s="1484"/>
      <c r="N37" s="1484">
        <v>1502</v>
      </c>
      <c r="O37" s="1484"/>
      <c r="P37" s="1484">
        <v>1800</v>
      </c>
      <c r="Q37" s="1484"/>
      <c r="R37" s="1484"/>
      <c r="S37" s="1484"/>
      <c r="T37" s="1484"/>
      <c r="U37" s="1484">
        <v>3190</v>
      </c>
      <c r="V37" s="1484"/>
    </row>
    <row r="38" spans="1:22" s="2" customFormat="1" ht="6" customHeight="1">
      <c r="A38" s="1047"/>
      <c r="B38" s="1047"/>
      <c r="C38" s="1047"/>
      <c r="D38" s="1047"/>
      <c r="E38" s="1047"/>
      <c r="F38" s="1047"/>
      <c r="G38" s="1047"/>
      <c r="H38" s="1047"/>
      <c r="I38" s="1047"/>
      <c r="J38" s="1047"/>
      <c r="K38" s="249"/>
      <c r="L38" s="1047"/>
      <c r="M38" s="1047"/>
      <c r="N38" s="1047"/>
      <c r="O38" s="1047"/>
      <c r="P38" s="1047"/>
      <c r="Q38" s="1047"/>
      <c r="R38" s="1047"/>
      <c r="S38" s="1047"/>
      <c r="T38" s="1047"/>
      <c r="U38" s="1047"/>
      <c r="V38" s="1047"/>
    </row>
    <row r="39" spans="1:22" s="2" customFormat="1" ht="13.5" customHeight="1">
      <c r="A39" s="1020" t="s">
        <v>804</v>
      </c>
      <c r="B39" s="1020"/>
      <c r="C39" s="250"/>
      <c r="D39" s="250"/>
      <c r="E39" s="251"/>
      <c r="F39" s="251"/>
      <c r="G39" s="251"/>
      <c r="H39" s="251"/>
      <c r="I39" s="251"/>
      <c r="J39" s="251"/>
      <c r="K39" s="251"/>
      <c r="L39" s="251"/>
      <c r="M39" s="1371" t="s">
        <v>801</v>
      </c>
      <c r="N39" s="1371"/>
      <c r="O39" s="1371"/>
      <c r="P39" s="1371"/>
      <c r="Q39" s="1371"/>
      <c r="R39" s="1371"/>
      <c r="S39" s="1371"/>
      <c r="T39" s="1371"/>
      <c r="U39" s="1371"/>
      <c r="V39" s="1371"/>
    </row>
    <row r="40" spans="1:22" s="2" customFormat="1" ht="11.25">
      <c r="E40" s="694"/>
    </row>
    <row r="41" spans="1:22" s="2" customFormat="1" ht="11.25"/>
    <row r="42" spans="1:22" s="2" customFormat="1" ht="11.25"/>
    <row r="43" spans="1:22" s="2" customFormat="1" ht="11.25"/>
    <row r="44" spans="1:22" s="2" customFormat="1" ht="11.25"/>
    <row r="45" spans="1:22" s="2" customFormat="1" ht="11.25"/>
  </sheetData>
  <mergeCells count="142">
    <mergeCell ref="M39:V39"/>
    <mergeCell ref="F30:G32"/>
    <mergeCell ref="H30:I32"/>
    <mergeCell ref="J30:M32"/>
    <mergeCell ref="N30:O32"/>
    <mergeCell ref="P30:T32"/>
    <mergeCell ref="U30:V32"/>
    <mergeCell ref="A38:J38"/>
    <mergeCell ref="L38:V38"/>
    <mergeCell ref="A39:B39"/>
    <mergeCell ref="F37:G37"/>
    <mergeCell ref="H37:I37"/>
    <mergeCell ref="J37:M37"/>
    <mergeCell ref="N37:O37"/>
    <mergeCell ref="P37:T37"/>
    <mergeCell ref="U37:V37"/>
    <mergeCell ref="N35:O35"/>
    <mergeCell ref="P35:T35"/>
    <mergeCell ref="U35:V35"/>
    <mergeCell ref="F36:G36"/>
    <mergeCell ref="H36:I36"/>
    <mergeCell ref="J36:M36"/>
    <mergeCell ref="N36:O36"/>
    <mergeCell ref="P36:T36"/>
    <mergeCell ref="A29:A32"/>
    <mergeCell ref="B29:D29"/>
    <mergeCell ref="E29:V29"/>
    <mergeCell ref="B30:B31"/>
    <mergeCell ref="C30:C31"/>
    <mergeCell ref="H33:I33"/>
    <mergeCell ref="J33:M33"/>
    <mergeCell ref="F33:G33"/>
    <mergeCell ref="D30:D31"/>
    <mergeCell ref="E30:E31"/>
    <mergeCell ref="N33:O33"/>
    <mergeCell ref="P33:T33"/>
    <mergeCell ref="U33:V33"/>
    <mergeCell ref="P21:S21"/>
    <mergeCell ref="J21:L21"/>
    <mergeCell ref="U36:V36"/>
    <mergeCell ref="F35:G35"/>
    <mergeCell ref="H35:I35"/>
    <mergeCell ref="J35:M35"/>
    <mergeCell ref="F34:G34"/>
    <mergeCell ref="H34:I34"/>
    <mergeCell ref="J34:M34"/>
    <mergeCell ref="N34:O34"/>
    <mergeCell ref="P34:T34"/>
    <mergeCell ref="U34:V34"/>
    <mergeCell ref="A23:P23"/>
    <mergeCell ref="A24:F24"/>
    <mergeCell ref="A26:V26"/>
    <mergeCell ref="A27:V27"/>
    <mergeCell ref="A28:B28"/>
    <mergeCell ref="E28:N28"/>
    <mergeCell ref="J22:L22"/>
    <mergeCell ref="M24:V24"/>
    <mergeCell ref="P28:V28"/>
    <mergeCell ref="N22:O22"/>
    <mergeCell ref="P22:S22"/>
    <mergeCell ref="N21:O21"/>
    <mergeCell ref="J20:L20"/>
    <mergeCell ref="D19:E19"/>
    <mergeCell ref="H19:I19"/>
    <mergeCell ref="D20:E20"/>
    <mergeCell ref="H20:I20"/>
    <mergeCell ref="D22:E22"/>
    <mergeCell ref="D21:E21"/>
    <mergeCell ref="H21:I21"/>
    <mergeCell ref="H22:I22"/>
    <mergeCell ref="D14:E14"/>
    <mergeCell ref="H14:I14"/>
    <mergeCell ref="D17:E17"/>
    <mergeCell ref="D16:E16"/>
    <mergeCell ref="H17:I17"/>
    <mergeCell ref="H16:I16"/>
    <mergeCell ref="D15:E15"/>
    <mergeCell ref="H15:I15"/>
    <mergeCell ref="P20:S20"/>
    <mergeCell ref="J16:L16"/>
    <mergeCell ref="P15:S15"/>
    <mergeCell ref="J15:L15"/>
    <mergeCell ref="N17:O17"/>
    <mergeCell ref="N18:O18"/>
    <mergeCell ref="N19:O19"/>
    <mergeCell ref="P17:S17"/>
    <mergeCell ref="P18:S18"/>
    <mergeCell ref="J17:L17"/>
    <mergeCell ref="D18:E18"/>
    <mergeCell ref="H18:I18"/>
    <mergeCell ref="J18:L18"/>
    <mergeCell ref="J19:L19"/>
    <mergeCell ref="P19:S19"/>
    <mergeCell ref="N20:O20"/>
    <mergeCell ref="N14:O14"/>
    <mergeCell ref="N15:O15"/>
    <mergeCell ref="N16:O16"/>
    <mergeCell ref="G6:I6"/>
    <mergeCell ref="J6:L6"/>
    <mergeCell ref="M6:O6"/>
    <mergeCell ref="J14:L14"/>
    <mergeCell ref="P14:S14"/>
    <mergeCell ref="P16:S16"/>
    <mergeCell ref="H10:I10"/>
    <mergeCell ref="J10:L10"/>
    <mergeCell ref="P10:S10"/>
    <mergeCell ref="N10:O10"/>
    <mergeCell ref="N9:O9"/>
    <mergeCell ref="H8:I8"/>
    <mergeCell ref="J8:L8"/>
    <mergeCell ref="P8:S8"/>
    <mergeCell ref="H11:I11"/>
    <mergeCell ref="J11:L11"/>
    <mergeCell ref="P11:S11"/>
    <mergeCell ref="J12:L12"/>
    <mergeCell ref="P12:S12"/>
    <mergeCell ref="H12:I12"/>
    <mergeCell ref="N11:O11"/>
    <mergeCell ref="A1:V1"/>
    <mergeCell ref="A2:V2"/>
    <mergeCell ref="A4:E4"/>
    <mergeCell ref="P4:V4"/>
    <mergeCell ref="B5:E5"/>
    <mergeCell ref="F5:I5"/>
    <mergeCell ref="J5:O5"/>
    <mergeCell ref="P5:V5"/>
    <mergeCell ref="J13:L13"/>
    <mergeCell ref="P13:S13"/>
    <mergeCell ref="C6:E6"/>
    <mergeCell ref="D9:E9"/>
    <mergeCell ref="H9:I9"/>
    <mergeCell ref="J9:L9"/>
    <mergeCell ref="P9:S9"/>
    <mergeCell ref="P6:S6"/>
    <mergeCell ref="T6:V6"/>
    <mergeCell ref="J7:L7"/>
    <mergeCell ref="P7:S7"/>
    <mergeCell ref="D10:E10"/>
    <mergeCell ref="D8:E8"/>
    <mergeCell ref="D11:E11"/>
    <mergeCell ref="D12:E12"/>
    <mergeCell ref="N12:O12"/>
  </mergeCells>
  <phoneticPr fontId="3" type="noConversion"/>
  <pageMargins left="0.75" right="0.61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0"/>
  <sheetViews>
    <sheetView topLeftCell="A4" zoomScaleNormal="100" workbookViewId="0">
      <selection activeCell="M25" sqref="M25"/>
    </sheetView>
  </sheetViews>
  <sheetFormatPr defaultRowHeight="13.5"/>
  <cols>
    <col min="3" max="6" width="14.21875" customWidth="1"/>
  </cols>
  <sheetData>
    <row r="1" spans="1:6" ht="22.5">
      <c r="A1" s="971" t="s">
        <v>816</v>
      </c>
      <c r="B1" s="971"/>
      <c r="C1" s="971"/>
      <c r="D1" s="971"/>
      <c r="E1" s="971"/>
      <c r="F1" s="971"/>
    </row>
    <row r="2" spans="1:6" ht="22.5">
      <c r="A2" s="971" t="s">
        <v>17</v>
      </c>
      <c r="B2" s="971"/>
      <c r="C2" s="971"/>
      <c r="D2" s="971"/>
      <c r="E2" s="971"/>
      <c r="F2" s="971"/>
    </row>
    <row r="3" spans="1:6" ht="27" customHeight="1">
      <c r="A3" s="6"/>
    </row>
    <row r="4" spans="1:6" s="18" customFormat="1" ht="14.25" thickBot="1">
      <c r="A4" s="1183" t="s">
        <v>84</v>
      </c>
      <c r="B4" s="1183"/>
      <c r="C4" s="1183"/>
      <c r="D4" s="974"/>
      <c r="E4" s="974"/>
      <c r="F4" s="96" t="s">
        <v>219</v>
      </c>
    </row>
    <row r="5" spans="1:6" s="18" customFormat="1" ht="18.75" customHeight="1">
      <c r="A5" s="1213" t="s">
        <v>32</v>
      </c>
      <c r="B5" s="150"/>
      <c r="C5" s="1160" t="s">
        <v>18</v>
      </c>
      <c r="D5" s="1160"/>
      <c r="E5" s="1160"/>
      <c r="F5" s="1160"/>
    </row>
    <row r="6" spans="1:6" s="18" customFormat="1" ht="18.75" customHeight="1">
      <c r="A6" s="1215"/>
      <c r="B6" s="119"/>
      <c r="C6" s="1331" t="s">
        <v>19</v>
      </c>
      <c r="D6" s="1331"/>
      <c r="E6" s="1331"/>
      <c r="F6" s="1331"/>
    </row>
    <row r="7" spans="1:6" s="18" customFormat="1" ht="18.75" customHeight="1">
      <c r="A7" s="1215" t="s">
        <v>27</v>
      </c>
      <c r="B7" s="119"/>
      <c r="C7" s="102" t="s">
        <v>125</v>
      </c>
      <c r="D7" s="88" t="s">
        <v>21</v>
      </c>
      <c r="E7" s="102" t="s">
        <v>23</v>
      </c>
      <c r="F7" s="102" t="s">
        <v>97</v>
      </c>
    </row>
    <row r="8" spans="1:6" s="18" customFormat="1" ht="18.75" customHeight="1">
      <c r="A8" s="1314"/>
      <c r="B8" s="151"/>
      <c r="C8" s="100" t="s">
        <v>20</v>
      </c>
      <c r="D8" s="124" t="s">
        <v>22</v>
      </c>
      <c r="E8" s="100" t="s">
        <v>24</v>
      </c>
      <c r="F8" s="100" t="s">
        <v>29</v>
      </c>
    </row>
    <row r="9" spans="1:6" s="18" customFormat="1" ht="16.5">
      <c r="A9" s="36"/>
      <c r="B9" s="103"/>
      <c r="C9" s="97"/>
      <c r="D9" s="97"/>
      <c r="E9" s="97"/>
      <c r="F9" s="97"/>
    </row>
    <row r="10" spans="1:6" s="18" customFormat="1" ht="33" customHeight="1">
      <c r="A10" s="632">
        <v>2017</v>
      </c>
      <c r="B10" s="304">
        <v>42628</v>
      </c>
      <c r="C10" s="303">
        <v>7334</v>
      </c>
      <c r="D10" s="303">
        <v>867</v>
      </c>
      <c r="E10" s="303" t="s">
        <v>33</v>
      </c>
      <c r="F10" s="303">
        <v>34427</v>
      </c>
    </row>
    <row r="11" spans="1:6" s="18" customFormat="1" ht="33" customHeight="1">
      <c r="A11" s="632">
        <v>2018</v>
      </c>
      <c r="B11" s="304">
        <v>50209</v>
      </c>
      <c r="C11" s="303">
        <v>8088</v>
      </c>
      <c r="D11" s="303">
        <v>919</v>
      </c>
      <c r="E11" s="303" t="s">
        <v>33</v>
      </c>
      <c r="F11" s="303">
        <v>41202</v>
      </c>
    </row>
    <row r="12" spans="1:6" s="18" customFormat="1" ht="33" customHeight="1">
      <c r="A12" s="633">
        <v>2019</v>
      </c>
      <c r="B12" s="303">
        <v>55591</v>
      </c>
      <c r="C12" s="303">
        <v>8617</v>
      </c>
      <c r="D12" s="303">
        <v>357</v>
      </c>
      <c r="E12" s="563" t="s">
        <v>33</v>
      </c>
      <c r="F12" s="564">
        <v>46617</v>
      </c>
    </row>
    <row r="13" spans="1:6" s="18" customFormat="1" ht="33" customHeight="1">
      <c r="A13" s="571">
        <v>2020</v>
      </c>
      <c r="B13" s="303">
        <v>10888</v>
      </c>
      <c r="C13" s="303">
        <v>2351</v>
      </c>
      <c r="D13" s="303">
        <v>4</v>
      </c>
      <c r="E13" s="563" t="s">
        <v>33</v>
      </c>
      <c r="F13" s="564">
        <v>8533</v>
      </c>
    </row>
    <row r="14" spans="1:6" s="18" customFormat="1" ht="33" customHeight="1">
      <c r="A14" s="681">
        <v>2021</v>
      </c>
      <c r="B14" s="832">
        <f>SUM(C14:F14)</f>
        <v>3009</v>
      </c>
      <c r="C14" s="832">
        <v>312</v>
      </c>
      <c r="D14" s="832" t="s">
        <v>960</v>
      </c>
      <c r="E14" s="832" t="s">
        <v>960</v>
      </c>
      <c r="F14" s="832">
        <v>2697</v>
      </c>
    </row>
    <row r="15" spans="1:6" s="18" customFormat="1" ht="14.25" thickBot="1">
      <c r="A15" s="54"/>
      <c r="B15" s="90"/>
      <c r="C15" s="152"/>
      <c r="D15" s="91"/>
      <c r="E15" s="91"/>
      <c r="F15" s="152"/>
    </row>
    <row r="16" spans="1:6" s="18" customFormat="1">
      <c r="A16" s="149"/>
      <c r="B16" s="149"/>
      <c r="C16" s="149"/>
      <c r="D16" s="149"/>
      <c r="E16" s="149"/>
      <c r="F16" s="149"/>
    </row>
    <row r="17" spans="1:6" s="18" customFormat="1" ht="17.25" thickBot="1">
      <c r="A17" s="32"/>
      <c r="B17" s="32"/>
      <c r="C17" s="32"/>
      <c r="D17" s="32"/>
      <c r="E17" s="32"/>
      <c r="F17" s="32"/>
    </row>
    <row r="18" spans="1:6" s="18" customFormat="1" ht="19.5" customHeight="1">
      <c r="A18" s="1213" t="s">
        <v>32</v>
      </c>
      <c r="B18" s="150"/>
      <c r="C18" s="1160" t="s">
        <v>25</v>
      </c>
      <c r="D18" s="1160"/>
      <c r="E18" s="1160"/>
      <c r="F18" s="1160"/>
    </row>
    <row r="19" spans="1:6" s="18" customFormat="1" ht="19.5" customHeight="1">
      <c r="A19" s="1215"/>
      <c r="B19" s="119"/>
      <c r="C19" s="1331" t="s">
        <v>26</v>
      </c>
      <c r="D19" s="1331"/>
      <c r="E19" s="1331"/>
      <c r="F19" s="1331"/>
    </row>
    <row r="20" spans="1:6" s="18" customFormat="1" ht="19.5" customHeight="1">
      <c r="A20" s="1215" t="s">
        <v>27</v>
      </c>
      <c r="B20" s="119"/>
      <c r="C20" s="88" t="s">
        <v>125</v>
      </c>
      <c r="D20" s="88" t="s">
        <v>21</v>
      </c>
      <c r="E20" s="88" t="s">
        <v>23</v>
      </c>
      <c r="F20" s="102" t="s">
        <v>97</v>
      </c>
    </row>
    <row r="21" spans="1:6" s="18" customFormat="1" ht="19.5" customHeight="1">
      <c r="A21" s="1314"/>
      <c r="B21" s="151"/>
      <c r="C21" s="124" t="s">
        <v>20</v>
      </c>
      <c r="D21" s="124" t="s">
        <v>22</v>
      </c>
      <c r="E21" s="124" t="s">
        <v>24</v>
      </c>
      <c r="F21" s="100" t="s">
        <v>29</v>
      </c>
    </row>
    <row r="22" spans="1:6" s="18" customFormat="1" ht="16.5">
      <c r="A22" s="36"/>
      <c r="B22" s="103"/>
      <c r="C22" s="97"/>
      <c r="D22" s="97"/>
      <c r="E22" s="97"/>
      <c r="F22" s="97"/>
    </row>
    <row r="23" spans="1:6" s="18" customFormat="1" ht="33" customHeight="1">
      <c r="A23" s="632">
        <v>2017</v>
      </c>
      <c r="B23" s="155">
        <v>12815</v>
      </c>
      <c r="C23" s="156">
        <v>7</v>
      </c>
      <c r="D23" s="156" t="s">
        <v>33</v>
      </c>
      <c r="E23" s="156" t="s">
        <v>33</v>
      </c>
      <c r="F23" s="156">
        <v>12808</v>
      </c>
    </row>
    <row r="24" spans="1:6" s="18" customFormat="1" ht="33" customHeight="1">
      <c r="A24" s="632">
        <v>2018</v>
      </c>
      <c r="B24" s="155">
        <v>11795</v>
      </c>
      <c r="C24" s="156">
        <v>2</v>
      </c>
      <c r="D24" s="156" t="s">
        <v>33</v>
      </c>
      <c r="E24" s="156" t="s">
        <v>33</v>
      </c>
      <c r="F24" s="156">
        <v>11793</v>
      </c>
    </row>
    <row r="25" spans="1:6" s="18" customFormat="1" ht="33" customHeight="1">
      <c r="A25" s="632">
        <v>2019</v>
      </c>
      <c r="B25" s="304">
        <v>6346</v>
      </c>
      <c r="C25" s="303">
        <v>8</v>
      </c>
      <c r="D25" s="303" t="s">
        <v>33</v>
      </c>
      <c r="E25" s="303" t="s">
        <v>33</v>
      </c>
      <c r="F25" s="303">
        <v>6338</v>
      </c>
    </row>
    <row r="26" spans="1:6" s="18" customFormat="1" ht="33" customHeight="1">
      <c r="A26" s="525">
        <v>2020</v>
      </c>
      <c r="B26" s="304">
        <v>2603</v>
      </c>
      <c r="C26" s="303" t="s">
        <v>33</v>
      </c>
      <c r="D26" s="303" t="s">
        <v>33</v>
      </c>
      <c r="E26" s="303" t="s">
        <v>33</v>
      </c>
      <c r="F26" s="303">
        <v>2603</v>
      </c>
    </row>
    <row r="27" spans="1:6" s="18" customFormat="1" ht="33" customHeight="1">
      <c r="A27" s="681">
        <v>2021</v>
      </c>
      <c r="B27" s="833">
        <f>SUM(C27:F27)</f>
        <v>200</v>
      </c>
      <c r="C27" s="833" t="s">
        <v>960</v>
      </c>
      <c r="D27" s="834" t="s">
        <v>961</v>
      </c>
      <c r="E27" s="834" t="s">
        <v>960</v>
      </c>
      <c r="F27" s="832">
        <v>200</v>
      </c>
    </row>
    <row r="28" spans="1:6" s="18" customFormat="1" ht="14.25" thickBot="1">
      <c r="A28" s="54"/>
      <c r="B28" s="153"/>
      <c r="C28" s="92"/>
      <c r="D28" s="92"/>
      <c r="E28" s="92"/>
      <c r="F28" s="154"/>
    </row>
    <row r="29" spans="1:6" s="18" customFormat="1" ht="16.5">
      <c r="A29" s="1026"/>
      <c r="B29" s="1027"/>
      <c r="C29" s="32"/>
      <c r="D29" s="32"/>
      <c r="E29" s="32"/>
      <c r="F29" s="32"/>
    </row>
    <row r="30" spans="1:6" s="18" customFormat="1" ht="13.5" customHeight="1">
      <c r="A30" s="1020" t="s">
        <v>53</v>
      </c>
      <c r="B30" s="1020"/>
      <c r="C30" s="32"/>
      <c r="D30" s="1371" t="s">
        <v>54</v>
      </c>
      <c r="E30" s="1371"/>
      <c r="F30" s="1371"/>
    </row>
  </sheetData>
  <mergeCells count="15">
    <mergeCell ref="A30:B30"/>
    <mergeCell ref="D30:F30"/>
    <mergeCell ref="A7:A8"/>
    <mergeCell ref="A18:A19"/>
    <mergeCell ref="C18:F18"/>
    <mergeCell ref="C19:F19"/>
    <mergeCell ref="A20:A21"/>
    <mergeCell ref="A29:B29"/>
    <mergeCell ref="A1:F1"/>
    <mergeCell ref="A2:F2"/>
    <mergeCell ref="A4:C4"/>
    <mergeCell ref="D4:E4"/>
    <mergeCell ref="A5:A6"/>
    <mergeCell ref="C5:F5"/>
    <mergeCell ref="C6:F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6"/>
  <sheetViews>
    <sheetView zoomScaleNormal="100" workbookViewId="0">
      <selection activeCell="B15" sqref="B15:J23"/>
    </sheetView>
  </sheetViews>
  <sheetFormatPr defaultRowHeight="13.5"/>
  <cols>
    <col min="1" max="1" width="10.77734375" customWidth="1"/>
    <col min="2" max="10" width="7.33203125" customWidth="1"/>
  </cols>
  <sheetData>
    <row r="1" spans="1:10" ht="27" customHeight="1">
      <c r="A1" s="1486" t="s">
        <v>817</v>
      </c>
      <c r="B1" s="1486"/>
      <c r="C1" s="1486"/>
      <c r="D1" s="1486"/>
      <c r="E1" s="1486"/>
      <c r="F1" s="1486"/>
      <c r="G1" s="1486"/>
      <c r="H1" s="1486"/>
      <c r="I1" s="1486"/>
      <c r="J1" s="1486"/>
    </row>
    <row r="2" spans="1:10" ht="27" customHeight="1">
      <c r="A2" s="1487" t="s">
        <v>755</v>
      </c>
      <c r="B2" s="1487"/>
      <c r="C2" s="1487"/>
      <c r="D2" s="1487"/>
      <c r="E2" s="1487"/>
      <c r="F2" s="1487"/>
      <c r="G2" s="1487"/>
      <c r="H2" s="1487"/>
      <c r="I2" s="1487"/>
      <c r="J2" s="1487"/>
    </row>
    <row r="3" spans="1:10" ht="22.5">
      <c r="A3" s="684"/>
      <c r="B3" s="684"/>
      <c r="C3" s="684"/>
      <c r="D3" s="684"/>
      <c r="E3" s="684"/>
      <c r="F3" s="684"/>
      <c r="G3" s="684"/>
      <c r="H3" s="684"/>
      <c r="I3" s="684"/>
      <c r="J3" s="684"/>
    </row>
    <row r="4" spans="1:10" ht="14.25" thickBot="1">
      <c r="A4" s="297" t="s">
        <v>504</v>
      </c>
      <c r="B4" s="289"/>
      <c r="C4" s="289"/>
      <c r="D4" s="289"/>
      <c r="E4" s="289"/>
      <c r="F4" s="289"/>
      <c r="G4" s="289"/>
      <c r="H4" s="289"/>
      <c r="I4" s="1485" t="s">
        <v>505</v>
      </c>
      <c r="J4" s="1485"/>
    </row>
    <row r="5" spans="1:10" ht="30" customHeight="1">
      <c r="A5" s="252" t="s">
        <v>147</v>
      </c>
      <c r="B5" s="1488" t="s">
        <v>756</v>
      </c>
      <c r="C5" s="1488"/>
      <c r="D5" s="1488"/>
      <c r="E5" s="1488"/>
      <c r="F5" s="1488"/>
      <c r="G5" s="1488"/>
      <c r="H5" s="1488"/>
      <c r="I5" s="1488"/>
      <c r="J5" s="1488"/>
    </row>
    <row r="6" spans="1:10" ht="42.75" customHeight="1">
      <c r="A6" s="979" t="s">
        <v>175</v>
      </c>
      <c r="B6" s="1489" t="s">
        <v>754</v>
      </c>
      <c r="C6" s="1490"/>
      <c r="D6" s="1490"/>
      <c r="E6" s="1489" t="s">
        <v>468</v>
      </c>
      <c r="F6" s="1490"/>
      <c r="G6" s="1490"/>
      <c r="H6" s="1490" t="s">
        <v>469</v>
      </c>
      <c r="I6" s="1490"/>
      <c r="J6" s="1490"/>
    </row>
    <row r="7" spans="1:10" ht="45.75" customHeight="1">
      <c r="A7" s="1009"/>
      <c r="B7" s="654" t="s">
        <v>389</v>
      </c>
      <c r="C7" s="654" t="s">
        <v>158</v>
      </c>
      <c r="D7" s="654" t="s">
        <v>159</v>
      </c>
      <c r="E7" s="654" t="s">
        <v>389</v>
      </c>
      <c r="F7" s="654" t="s">
        <v>158</v>
      </c>
      <c r="G7" s="654" t="s">
        <v>159</v>
      </c>
      <c r="H7" s="654" t="s">
        <v>389</v>
      </c>
      <c r="I7" s="654" t="s">
        <v>158</v>
      </c>
      <c r="J7" s="655" t="s">
        <v>159</v>
      </c>
    </row>
    <row r="8" spans="1:10" ht="11.25" customHeight="1">
      <c r="A8" s="32"/>
      <c r="B8" s="253"/>
      <c r="C8" s="254"/>
      <c r="D8" s="254"/>
      <c r="E8" s="254"/>
      <c r="F8" s="254"/>
      <c r="G8" s="254"/>
      <c r="H8" s="254"/>
      <c r="I8" s="254"/>
      <c r="J8" s="254"/>
    </row>
    <row r="9" spans="1:10" ht="26.25" customHeight="1">
      <c r="A9" s="645">
        <v>2017</v>
      </c>
      <c r="B9" s="651">
        <v>10070</v>
      </c>
      <c r="C9" s="648">
        <v>4228</v>
      </c>
      <c r="D9" s="648">
        <v>5842</v>
      </c>
      <c r="E9" s="648">
        <v>7041</v>
      </c>
      <c r="F9" s="648">
        <v>2781</v>
      </c>
      <c r="G9" s="648">
        <v>4260</v>
      </c>
      <c r="H9" s="653">
        <v>69.920556107249254</v>
      </c>
      <c r="I9" s="653">
        <v>65.8</v>
      </c>
      <c r="J9" s="653">
        <v>72.900000000000006</v>
      </c>
    </row>
    <row r="10" spans="1:10" ht="26.25" customHeight="1">
      <c r="A10" s="645">
        <v>2018</v>
      </c>
      <c r="B10" s="651">
        <v>10380</v>
      </c>
      <c r="C10" s="648">
        <v>4378</v>
      </c>
      <c r="D10" s="648">
        <v>6002</v>
      </c>
      <c r="E10" s="648">
        <v>7428</v>
      </c>
      <c r="F10" s="648">
        <v>2984</v>
      </c>
      <c r="G10" s="648">
        <v>4444</v>
      </c>
      <c r="H10" s="650">
        <v>71.599999999999994</v>
      </c>
      <c r="I10" s="648">
        <v>68.2</v>
      </c>
      <c r="J10" s="648">
        <v>74</v>
      </c>
    </row>
    <row r="11" spans="1:10" ht="26.25" customHeight="1">
      <c r="A11" s="644">
        <v>2019</v>
      </c>
      <c r="B11" s="652">
        <v>10725</v>
      </c>
      <c r="C11" s="649">
        <v>4578</v>
      </c>
      <c r="D11" s="649">
        <v>6147</v>
      </c>
      <c r="E11" s="649">
        <v>7706</v>
      </c>
      <c r="F11" s="649">
        <v>3128</v>
      </c>
      <c r="G11" s="649">
        <v>4578</v>
      </c>
      <c r="H11" s="650">
        <v>71.850815850815849</v>
      </c>
      <c r="I11" s="650">
        <v>68.3</v>
      </c>
      <c r="J11" s="650">
        <v>74.5</v>
      </c>
    </row>
    <row r="12" spans="1:10" s="18" customFormat="1" ht="26.25" customHeight="1">
      <c r="A12" s="644">
        <v>2020</v>
      </c>
      <c r="B12" s="652">
        <v>11315</v>
      </c>
      <c r="C12" s="649">
        <v>4818</v>
      </c>
      <c r="D12" s="649">
        <v>6497</v>
      </c>
      <c r="E12" s="649">
        <v>8195</v>
      </c>
      <c r="F12" s="649">
        <v>3351</v>
      </c>
      <c r="G12" s="649">
        <v>4844</v>
      </c>
      <c r="H12" s="650">
        <v>72.425983208130802</v>
      </c>
      <c r="I12" s="650">
        <v>69.551681195516807</v>
      </c>
      <c r="J12" s="650">
        <v>74.55748807141758</v>
      </c>
    </row>
    <row r="13" spans="1:10" s="578" customFormat="1" ht="26.25" customHeight="1">
      <c r="A13" s="720">
        <v>2021</v>
      </c>
      <c r="B13" s="731">
        <f t="shared" ref="B13:G13" si="0">SUM(B15:B23)</f>
        <v>11206</v>
      </c>
      <c r="C13" s="732">
        <f t="shared" si="0"/>
        <v>4765</v>
      </c>
      <c r="D13" s="732">
        <f t="shared" si="0"/>
        <v>6441</v>
      </c>
      <c r="E13" s="732">
        <f t="shared" si="0"/>
        <v>8572</v>
      </c>
      <c r="F13" s="732">
        <f t="shared" si="0"/>
        <v>3486</v>
      </c>
      <c r="G13" s="732">
        <f t="shared" si="0"/>
        <v>5086</v>
      </c>
      <c r="H13" s="855">
        <f>(E13/B13)*100</f>
        <v>76.494734963412455</v>
      </c>
      <c r="I13" s="855">
        <f t="shared" ref="I13:J13" si="1">(F13/C13)*100</f>
        <v>73.158447009443861</v>
      </c>
      <c r="J13" s="855">
        <f t="shared" si="1"/>
        <v>78.962893960565125</v>
      </c>
    </row>
    <row r="14" spans="1:10" ht="7.5" customHeight="1">
      <c r="A14" s="737"/>
      <c r="B14" s="835"/>
      <c r="C14" s="836"/>
      <c r="D14" s="836"/>
      <c r="E14" s="836"/>
      <c r="F14" s="836"/>
      <c r="G14" s="836"/>
      <c r="H14" s="837"/>
      <c r="I14" s="837"/>
      <c r="J14" s="837"/>
    </row>
    <row r="15" spans="1:10" s="2" customFormat="1" ht="23.25">
      <c r="A15" s="730" t="s">
        <v>971</v>
      </c>
      <c r="B15" s="914">
        <f t="shared" ref="B15:B23" si="2">SUM(C15:D15)</f>
        <v>463</v>
      </c>
      <c r="C15" s="914">
        <v>221</v>
      </c>
      <c r="D15" s="914">
        <v>242</v>
      </c>
      <c r="E15" s="914">
        <f t="shared" ref="E15:E23" si="3">SUM(F15:G15)</f>
        <v>314</v>
      </c>
      <c r="F15" s="914">
        <v>153</v>
      </c>
      <c r="G15" s="914">
        <v>161</v>
      </c>
      <c r="H15" s="915">
        <f>(E15/B15)*100</f>
        <v>67.818574514038872</v>
      </c>
      <c r="I15" s="915">
        <f t="shared" ref="I15:J15" si="4">(F15/C15)*100</f>
        <v>69.230769230769226</v>
      </c>
      <c r="J15" s="915">
        <f t="shared" si="4"/>
        <v>66.528925619834709</v>
      </c>
    </row>
    <row r="16" spans="1:10" s="2" customFormat="1" ht="21.75">
      <c r="A16" s="730" t="s">
        <v>972</v>
      </c>
      <c r="B16" s="914">
        <f t="shared" si="2"/>
        <v>909</v>
      </c>
      <c r="C16" s="914">
        <v>415</v>
      </c>
      <c r="D16" s="914">
        <v>494</v>
      </c>
      <c r="E16" s="914">
        <f t="shared" si="3"/>
        <v>731</v>
      </c>
      <c r="F16" s="914">
        <v>320</v>
      </c>
      <c r="G16" s="914">
        <v>411</v>
      </c>
      <c r="H16" s="915">
        <f t="shared" ref="H16" si="5">(E16/B16)*100</f>
        <v>80.418041804180419</v>
      </c>
      <c r="I16" s="915">
        <f t="shared" ref="I16" si="6">(F16/C16)*100</f>
        <v>77.108433734939766</v>
      </c>
      <c r="J16" s="915">
        <f t="shared" ref="J16" si="7">(G16/D16)*100</f>
        <v>83.198380566801617</v>
      </c>
    </row>
    <row r="17" spans="1:18" s="2" customFormat="1" ht="21.75">
      <c r="A17" s="730" t="s">
        <v>973</v>
      </c>
      <c r="B17" s="914">
        <f t="shared" si="2"/>
        <v>1621</v>
      </c>
      <c r="C17" s="914">
        <v>645</v>
      </c>
      <c r="D17" s="914">
        <v>976</v>
      </c>
      <c r="E17" s="914">
        <f t="shared" si="3"/>
        <v>1343</v>
      </c>
      <c r="F17" s="914">
        <v>508</v>
      </c>
      <c r="G17" s="914">
        <v>835</v>
      </c>
      <c r="H17" s="915">
        <f t="shared" ref="H17" si="8">(E17/B17)*100</f>
        <v>82.85009253547193</v>
      </c>
      <c r="I17" s="915">
        <f t="shared" ref="I17" si="9">(F17/C17)*100</f>
        <v>78.759689922480618</v>
      </c>
      <c r="J17" s="915">
        <f t="shared" ref="J17" si="10">(G17/D17)*100</f>
        <v>85.553278688524586</v>
      </c>
    </row>
    <row r="18" spans="1:18" s="2" customFormat="1" ht="24">
      <c r="A18" s="730" t="s">
        <v>974</v>
      </c>
      <c r="B18" s="914">
        <f t="shared" si="2"/>
        <v>2824</v>
      </c>
      <c r="C18" s="914">
        <v>1183</v>
      </c>
      <c r="D18" s="914">
        <v>1641</v>
      </c>
      <c r="E18" s="914">
        <f t="shared" si="3"/>
        <v>2225</v>
      </c>
      <c r="F18" s="914">
        <v>901</v>
      </c>
      <c r="G18" s="914">
        <v>1324</v>
      </c>
      <c r="H18" s="915">
        <f t="shared" ref="H18" si="11">(E18/B18)*100</f>
        <v>78.788951841359776</v>
      </c>
      <c r="I18" s="915">
        <f t="shared" ref="I18" si="12">(F18/C18)*100</f>
        <v>76.162299239222321</v>
      </c>
      <c r="J18" s="915">
        <f t="shared" ref="J18" si="13">(G18/D18)*100</f>
        <v>80.682510664229127</v>
      </c>
    </row>
    <row r="19" spans="1:18" s="2" customFormat="1" ht="21.75">
      <c r="A19" s="730" t="s">
        <v>975</v>
      </c>
      <c r="B19" s="914">
        <f t="shared" si="2"/>
        <v>1394</v>
      </c>
      <c r="C19" s="914">
        <v>574</v>
      </c>
      <c r="D19" s="914">
        <v>820</v>
      </c>
      <c r="E19" s="914">
        <f t="shared" si="3"/>
        <v>927</v>
      </c>
      <c r="F19" s="914">
        <v>351</v>
      </c>
      <c r="G19" s="914">
        <v>576</v>
      </c>
      <c r="H19" s="915">
        <f t="shared" ref="H19" si="14">(E19/B19)*100</f>
        <v>66.499282639885223</v>
      </c>
      <c r="I19" s="915">
        <f t="shared" ref="I19" si="15">(F19/C19)*100</f>
        <v>61.149825783972119</v>
      </c>
      <c r="J19" s="915">
        <f t="shared" ref="J19" si="16">(G19/D19)*100</f>
        <v>70.243902439024382</v>
      </c>
    </row>
    <row r="20" spans="1:18" s="2" customFormat="1" ht="21.75">
      <c r="A20" s="730" t="s">
        <v>976</v>
      </c>
      <c r="B20" s="914">
        <f t="shared" si="2"/>
        <v>330</v>
      </c>
      <c r="C20" s="914">
        <v>152</v>
      </c>
      <c r="D20" s="914">
        <v>178</v>
      </c>
      <c r="E20" s="914">
        <f t="shared" si="3"/>
        <v>181</v>
      </c>
      <c r="F20" s="914">
        <v>86</v>
      </c>
      <c r="G20" s="914">
        <v>95</v>
      </c>
      <c r="H20" s="915">
        <f t="shared" ref="H20" si="17">(E20/B20)*100</f>
        <v>54.848484848484844</v>
      </c>
      <c r="I20" s="915">
        <f t="shared" ref="I20" si="18">(F20/C20)*100</f>
        <v>56.578947368421048</v>
      </c>
      <c r="J20" s="915">
        <f t="shared" ref="J20" si="19">(G20/D20)*100</f>
        <v>53.370786516853933</v>
      </c>
    </row>
    <row r="21" spans="1:18" s="2" customFormat="1" ht="23.25">
      <c r="A21" s="730" t="s">
        <v>977</v>
      </c>
      <c r="B21" s="914">
        <f t="shared" si="2"/>
        <v>319</v>
      </c>
      <c r="C21" s="914">
        <v>158</v>
      </c>
      <c r="D21" s="914">
        <v>161</v>
      </c>
      <c r="E21" s="914">
        <f t="shared" si="3"/>
        <v>177</v>
      </c>
      <c r="F21" s="914">
        <v>82</v>
      </c>
      <c r="G21" s="914">
        <v>95</v>
      </c>
      <c r="H21" s="915">
        <f t="shared" ref="H21" si="20">(E21/B21)*100</f>
        <v>55.485893416927901</v>
      </c>
      <c r="I21" s="915">
        <f t="shared" ref="I21" si="21">(F21/C21)*100</f>
        <v>51.898734177215189</v>
      </c>
      <c r="J21" s="915">
        <f t="shared" ref="J21" si="22">(G21/D21)*100</f>
        <v>59.006211180124225</v>
      </c>
    </row>
    <row r="22" spans="1:18" s="2" customFormat="1" ht="22.5">
      <c r="A22" s="730" t="s">
        <v>978</v>
      </c>
      <c r="B22" s="914">
        <f t="shared" si="2"/>
        <v>1149</v>
      </c>
      <c r="C22" s="914">
        <v>507</v>
      </c>
      <c r="D22" s="914">
        <v>642</v>
      </c>
      <c r="E22" s="914">
        <f t="shared" si="3"/>
        <v>890</v>
      </c>
      <c r="F22" s="914">
        <v>375</v>
      </c>
      <c r="G22" s="914">
        <v>515</v>
      </c>
      <c r="H22" s="915">
        <f t="shared" ref="H22:H23" si="23">(E22/B22)*100</f>
        <v>77.458659704090522</v>
      </c>
      <c r="I22" s="915">
        <f t="shared" ref="I22" si="24">(F22/C22)*100</f>
        <v>73.964497041420117</v>
      </c>
      <c r="J22" s="915">
        <f t="shared" ref="J22" si="25">(G22/D22)*100</f>
        <v>80.218068535825552</v>
      </c>
    </row>
    <row r="23" spans="1:18" s="2" customFormat="1" ht="22.5">
      <c r="A23" s="730" t="s">
        <v>979</v>
      </c>
      <c r="B23" s="914">
        <f t="shared" si="2"/>
        <v>2197</v>
      </c>
      <c r="C23" s="914">
        <v>910</v>
      </c>
      <c r="D23" s="914">
        <v>1287</v>
      </c>
      <c r="E23" s="914">
        <f t="shared" si="3"/>
        <v>1784</v>
      </c>
      <c r="F23" s="914">
        <v>710</v>
      </c>
      <c r="G23" s="914">
        <v>1074</v>
      </c>
      <c r="H23" s="915">
        <f t="shared" si="23"/>
        <v>81.201638598088294</v>
      </c>
      <c r="I23" s="915">
        <f t="shared" ref="I23" si="26">(F23/C23)*100</f>
        <v>78.021978021978029</v>
      </c>
      <c r="J23" s="915">
        <f t="shared" ref="J23" si="27">(G23/D23)*100</f>
        <v>83.449883449883458</v>
      </c>
    </row>
    <row r="24" spans="1:18" ht="14.25" customHeight="1" thickBot="1">
      <c r="A24" s="685"/>
      <c r="B24" s="686"/>
      <c r="C24" s="687"/>
      <c r="D24" s="687"/>
      <c r="E24" s="687"/>
      <c r="F24" s="687"/>
      <c r="G24" s="688"/>
      <c r="H24" s="688"/>
      <c r="I24" s="688"/>
      <c r="J24" s="688"/>
    </row>
    <row r="25" spans="1:18" ht="11.2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8" ht="16.5">
      <c r="A26" s="647" t="s">
        <v>792</v>
      </c>
      <c r="B26" s="32"/>
      <c r="C26" s="32"/>
      <c r="D26" s="32"/>
      <c r="E26" s="32"/>
      <c r="F26" s="32"/>
      <c r="G26" s="32"/>
      <c r="H26" s="1358" t="s">
        <v>805</v>
      </c>
      <c r="I26" s="1358"/>
      <c r="J26" s="1358"/>
      <c r="K26" s="689"/>
      <c r="L26" s="689"/>
      <c r="M26" s="689"/>
      <c r="N26" s="689"/>
      <c r="O26" s="689"/>
      <c r="P26" s="689"/>
      <c r="Q26" s="689"/>
      <c r="R26" s="689"/>
    </row>
  </sheetData>
  <mergeCells count="9">
    <mergeCell ref="H26:J26"/>
    <mergeCell ref="I4:J4"/>
    <mergeCell ref="A1:J1"/>
    <mergeCell ref="A2:J2"/>
    <mergeCell ref="B5:J5"/>
    <mergeCell ref="A6:A7"/>
    <mergeCell ref="B6:D6"/>
    <mergeCell ref="E6:G6"/>
    <mergeCell ref="H6:J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5"/>
  <sheetViews>
    <sheetView topLeftCell="A7" workbookViewId="0">
      <selection activeCell="B11" sqref="B11:M11"/>
    </sheetView>
  </sheetViews>
  <sheetFormatPr defaultRowHeight="13.5"/>
  <cols>
    <col min="1" max="1" width="6.21875" customWidth="1"/>
    <col min="2" max="2" width="6.5546875" bestFit="1" customWidth="1"/>
    <col min="3" max="3" width="6.6640625" customWidth="1"/>
    <col min="4" max="4" width="6.6640625" bestFit="1" customWidth="1"/>
    <col min="5" max="10" width="5.5546875" customWidth="1"/>
    <col min="11" max="11" width="6" customWidth="1"/>
    <col min="12" max="12" width="5.5546875" customWidth="1"/>
    <col min="13" max="13" width="6.21875" customWidth="1"/>
    <col min="16" max="16" width="5.77734375" customWidth="1"/>
  </cols>
  <sheetData>
    <row r="1" spans="1:19" ht="27" customHeight="1">
      <c r="A1" s="1492" t="s">
        <v>818</v>
      </c>
      <c r="B1" s="1492"/>
      <c r="C1" s="1492"/>
      <c r="D1" s="1492"/>
      <c r="E1" s="1492"/>
      <c r="F1" s="1492"/>
      <c r="G1" s="1492"/>
      <c r="H1" s="1492"/>
      <c r="I1" s="1492"/>
      <c r="J1" s="1492"/>
      <c r="K1" s="1492"/>
      <c r="L1" s="1492"/>
      <c r="M1" s="1492"/>
    </row>
    <row r="2" spans="1:19" ht="27" customHeight="1">
      <c r="A2" s="1492" t="s">
        <v>470</v>
      </c>
      <c r="B2" s="1492"/>
      <c r="C2" s="1492"/>
      <c r="D2" s="1492"/>
      <c r="E2" s="1492"/>
      <c r="F2" s="1492"/>
      <c r="G2" s="1492"/>
      <c r="H2" s="1492"/>
      <c r="I2" s="1492"/>
      <c r="J2" s="1492"/>
      <c r="K2" s="1492"/>
      <c r="L2" s="1492"/>
      <c r="M2" s="1492"/>
    </row>
    <row r="3" spans="1:19" ht="22.5" customHeight="1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9" s="2" customFormat="1" ht="14.25" customHeight="1" thickBot="1">
      <c r="A4" s="257" t="s">
        <v>174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8" t="s">
        <v>501</v>
      </c>
    </row>
    <row r="5" spans="1:19" s="8" customFormat="1" ht="54" customHeight="1">
      <c r="A5" s="1493" t="s">
        <v>471</v>
      </c>
      <c r="B5" s="1495" t="s">
        <v>472</v>
      </c>
      <c r="C5" s="1496"/>
      <c r="D5" s="1496"/>
      <c r="E5" s="1497" t="s">
        <v>473</v>
      </c>
      <c r="F5" s="1497"/>
      <c r="G5" s="1497"/>
      <c r="H5" s="1497" t="s">
        <v>474</v>
      </c>
      <c r="I5" s="1497"/>
      <c r="J5" s="1497"/>
      <c r="K5" s="1498" t="s">
        <v>475</v>
      </c>
      <c r="L5" s="1498"/>
      <c r="M5" s="1499"/>
    </row>
    <row r="6" spans="1:19" s="8" customFormat="1" ht="34.5" customHeight="1">
      <c r="A6" s="1494"/>
      <c r="B6" s="259"/>
      <c r="C6" s="260" t="s">
        <v>390</v>
      </c>
      <c r="D6" s="260" t="s">
        <v>476</v>
      </c>
      <c r="E6" s="260" t="s">
        <v>172</v>
      </c>
      <c r="F6" s="260" t="s">
        <v>390</v>
      </c>
      <c r="G6" s="260" t="s">
        <v>476</v>
      </c>
      <c r="H6" s="260" t="s">
        <v>172</v>
      </c>
      <c r="I6" s="260" t="s">
        <v>390</v>
      </c>
      <c r="J6" s="260" t="s">
        <v>476</v>
      </c>
      <c r="K6" s="260" t="s">
        <v>172</v>
      </c>
      <c r="L6" s="261" t="s">
        <v>390</v>
      </c>
      <c r="M6" s="261" t="s">
        <v>476</v>
      </c>
    </row>
    <row r="7" spans="1:19" s="8" customFormat="1" ht="96.95" customHeight="1">
      <c r="A7" s="558">
        <v>2017</v>
      </c>
      <c r="B7" s="437">
        <v>3252</v>
      </c>
      <c r="C7" s="559">
        <v>1075</v>
      </c>
      <c r="D7" s="437">
        <v>2177</v>
      </c>
      <c r="E7" s="559">
        <v>817</v>
      </c>
      <c r="F7" s="559">
        <v>289</v>
      </c>
      <c r="G7" s="559">
        <v>528</v>
      </c>
      <c r="H7" s="559">
        <v>210</v>
      </c>
      <c r="I7" s="559">
        <v>44</v>
      </c>
      <c r="J7" s="559">
        <v>166</v>
      </c>
      <c r="K7" s="437">
        <v>2225</v>
      </c>
      <c r="L7" s="559">
        <v>742</v>
      </c>
      <c r="M7" s="437">
        <v>1483</v>
      </c>
    </row>
    <row r="8" spans="1:19" s="8" customFormat="1" ht="96.95" customHeight="1">
      <c r="A8" s="558">
        <v>2018</v>
      </c>
      <c r="B8" s="437">
        <v>3425</v>
      </c>
      <c r="C8" s="437">
        <v>1158</v>
      </c>
      <c r="D8" s="437">
        <v>2267</v>
      </c>
      <c r="E8" s="559">
        <v>871</v>
      </c>
      <c r="F8" s="559">
        <v>321</v>
      </c>
      <c r="G8" s="559">
        <v>550</v>
      </c>
      <c r="H8" s="559">
        <v>306</v>
      </c>
      <c r="I8" s="559">
        <v>81</v>
      </c>
      <c r="J8" s="559">
        <v>225</v>
      </c>
      <c r="K8" s="437">
        <v>2248</v>
      </c>
      <c r="L8" s="559">
        <v>756</v>
      </c>
      <c r="M8" s="437">
        <v>1492</v>
      </c>
    </row>
    <row r="9" spans="1:19" s="8" customFormat="1" ht="96.95" customHeight="1">
      <c r="A9" s="558">
        <v>2019</v>
      </c>
      <c r="B9" s="437">
        <v>3612</v>
      </c>
      <c r="C9" s="437">
        <v>1261</v>
      </c>
      <c r="D9" s="437">
        <v>2351</v>
      </c>
      <c r="E9" s="559">
        <v>913</v>
      </c>
      <c r="F9" s="559">
        <v>366</v>
      </c>
      <c r="G9" s="559">
        <v>547</v>
      </c>
      <c r="H9" s="559">
        <v>366</v>
      </c>
      <c r="I9" s="559">
        <v>105</v>
      </c>
      <c r="J9" s="559">
        <v>261</v>
      </c>
      <c r="K9" s="437">
        <v>2333</v>
      </c>
      <c r="L9" s="559">
        <v>790</v>
      </c>
      <c r="M9" s="437">
        <v>1543</v>
      </c>
    </row>
    <row r="10" spans="1:19" s="8" customFormat="1" ht="96.95" customHeight="1">
      <c r="A10" s="558">
        <v>2020</v>
      </c>
      <c r="B10" s="560">
        <v>4392</v>
      </c>
      <c r="C10" s="560">
        <v>1560</v>
      </c>
      <c r="D10" s="560">
        <v>2832</v>
      </c>
      <c r="E10" s="560">
        <v>1009</v>
      </c>
      <c r="F10" s="560">
        <v>397</v>
      </c>
      <c r="G10" s="560">
        <v>612</v>
      </c>
      <c r="H10" s="560">
        <v>502</v>
      </c>
      <c r="I10" s="560">
        <v>148</v>
      </c>
      <c r="J10" s="560">
        <v>354</v>
      </c>
      <c r="K10" s="560">
        <v>2881</v>
      </c>
      <c r="L10" s="560">
        <v>1015</v>
      </c>
      <c r="M10" s="560">
        <v>1866</v>
      </c>
    </row>
    <row r="11" spans="1:19" s="29" customFormat="1" ht="96.95" customHeight="1" thickBot="1">
      <c r="A11" s="838">
        <v>2021</v>
      </c>
      <c r="B11" s="839">
        <f>SUM(E11,H11,K11)</f>
        <v>4293</v>
      </c>
      <c r="C11" s="839">
        <f>SUM(F11,I11,L11)</f>
        <v>1527</v>
      </c>
      <c r="D11" s="839">
        <f>SUM(G11,J11,M11)</f>
        <v>2766</v>
      </c>
      <c r="E11" s="839">
        <f>SUM(F11:G11)</f>
        <v>1274</v>
      </c>
      <c r="F11" s="839">
        <v>497</v>
      </c>
      <c r="G11" s="839">
        <v>777</v>
      </c>
      <c r="H11" s="839">
        <f>SUM(I11:J11)</f>
        <v>450</v>
      </c>
      <c r="I11" s="839">
        <v>135</v>
      </c>
      <c r="J11" s="839">
        <v>315</v>
      </c>
      <c r="K11" s="839">
        <f>SUM(L11:M11)</f>
        <v>2569</v>
      </c>
      <c r="L11" s="839">
        <v>895</v>
      </c>
      <c r="M11" s="839">
        <v>1674</v>
      </c>
    </row>
    <row r="12" spans="1:19" s="265" customFormat="1" ht="13.5" customHeight="1">
      <c r="A12" s="1491"/>
      <c r="B12" s="1491"/>
      <c r="C12" s="636"/>
      <c r="D12" s="262"/>
      <c r="E12" s="637"/>
      <c r="F12" s="263"/>
      <c r="G12" s="263"/>
      <c r="H12" s="638"/>
      <c r="I12" s="263"/>
      <c r="J12" s="263"/>
      <c r="K12" s="638"/>
      <c r="L12" s="263"/>
      <c r="M12" s="264"/>
    </row>
    <row r="13" spans="1:19" ht="13.5" customHeight="1">
      <c r="A13" s="290" t="s">
        <v>800</v>
      </c>
      <c r="B13" s="266"/>
      <c r="C13" s="266"/>
      <c r="D13" s="267"/>
      <c r="E13" s="268"/>
      <c r="F13" s="257"/>
      <c r="G13" s="257"/>
      <c r="H13" s="257"/>
      <c r="I13" s="1045" t="s">
        <v>805</v>
      </c>
      <c r="J13" s="1045"/>
      <c r="K13" s="1045"/>
      <c r="L13" s="1045"/>
      <c r="M13" s="1045"/>
      <c r="N13" s="269"/>
      <c r="O13" s="269"/>
      <c r="P13" s="269"/>
      <c r="Q13" s="269"/>
      <c r="R13" s="269"/>
      <c r="S13" s="269"/>
    </row>
    <row r="14" spans="1:19" ht="13.5" customHeight="1">
      <c r="A14" s="270"/>
      <c r="B14" s="270"/>
      <c r="C14" s="270"/>
      <c r="D14" s="271"/>
      <c r="E14" s="272"/>
      <c r="F14" s="273"/>
      <c r="G14" s="273"/>
      <c r="H14" s="273"/>
      <c r="I14" s="273"/>
      <c r="J14" s="273"/>
      <c r="K14" s="273"/>
      <c r="L14" s="273"/>
      <c r="M14" s="274"/>
    </row>
    <row r="15" spans="1:19" ht="13.5" customHeight="1"/>
  </sheetData>
  <mergeCells count="9">
    <mergeCell ref="A12:B12"/>
    <mergeCell ref="I13:M13"/>
    <mergeCell ref="A1:M1"/>
    <mergeCell ref="A2:M2"/>
    <mergeCell ref="A5:A6"/>
    <mergeCell ref="B5:D5"/>
    <mergeCell ref="E5:G5"/>
    <mergeCell ref="H5:J5"/>
    <mergeCell ref="K5:M5"/>
  </mergeCells>
  <phoneticPr fontId="3" type="noConversion"/>
  <printOptions horizontalCentered="1"/>
  <pageMargins left="0.61" right="0.56000000000000005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zoomScale="110" zoomScaleNormal="110" workbookViewId="0">
      <selection activeCell="B27" sqref="B27:N27"/>
    </sheetView>
  </sheetViews>
  <sheetFormatPr defaultRowHeight="13.5"/>
  <cols>
    <col min="1" max="1" width="4.5546875" customWidth="1"/>
    <col min="2" max="2" width="5.33203125" customWidth="1"/>
    <col min="3" max="3" width="6.5546875" customWidth="1"/>
    <col min="4" max="4" width="5.33203125" customWidth="1"/>
    <col min="5" max="5" width="3.88671875" customWidth="1"/>
    <col min="6" max="7" width="5.33203125" customWidth="1"/>
    <col min="8" max="8" width="5.6640625" customWidth="1"/>
    <col min="9" max="9" width="7" customWidth="1"/>
    <col min="10" max="10" width="6" customWidth="1"/>
    <col min="11" max="11" width="4.44140625" customWidth="1"/>
    <col min="12" max="12" width="4.33203125" customWidth="1"/>
    <col min="13" max="14" width="5.5546875" customWidth="1"/>
  </cols>
  <sheetData>
    <row r="1" spans="1:14" ht="22.5">
      <c r="A1" s="971" t="s">
        <v>521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</row>
    <row r="2" spans="1:14" ht="22.5">
      <c r="A2" s="971" t="s">
        <v>522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</row>
    <row r="3" spans="1:14" ht="18.75">
      <c r="A3" s="1"/>
      <c r="B3" s="1"/>
      <c r="C3" s="1"/>
    </row>
    <row r="4" spans="1:14" s="18" customFormat="1" ht="14.25" customHeight="1" thickBot="1">
      <c r="A4" s="1000" t="s">
        <v>84</v>
      </c>
      <c r="B4" s="1000"/>
      <c r="C4" s="30"/>
      <c r="D4" s="30"/>
      <c r="E4" s="30"/>
      <c r="F4" s="30"/>
      <c r="G4" s="30"/>
      <c r="H4" s="30"/>
      <c r="I4" s="30"/>
      <c r="J4" s="30"/>
      <c r="K4" s="30"/>
      <c r="L4" s="30"/>
      <c r="M4" s="1001" t="s">
        <v>523</v>
      </c>
      <c r="N4" s="1001"/>
    </row>
    <row r="5" spans="1:14" s="18" customFormat="1" ht="15" customHeight="1">
      <c r="A5" s="991" t="s">
        <v>524</v>
      </c>
      <c r="B5" s="976" t="s">
        <v>525</v>
      </c>
      <c r="C5" s="980"/>
      <c r="D5" s="991"/>
      <c r="E5" s="976" t="s">
        <v>526</v>
      </c>
      <c r="F5" s="980"/>
      <c r="G5" s="980"/>
      <c r="H5" s="980"/>
      <c r="I5" s="980"/>
      <c r="J5" s="980"/>
      <c r="K5" s="980"/>
      <c r="L5" s="980"/>
      <c r="M5" s="980"/>
      <c r="N5" s="980"/>
    </row>
    <row r="6" spans="1:14" s="18" customFormat="1" ht="15" customHeight="1">
      <c r="A6" s="992"/>
      <c r="B6" s="977"/>
      <c r="C6" s="1002"/>
      <c r="D6" s="1003"/>
      <c r="E6" s="1004"/>
      <c r="F6" s="1005"/>
      <c r="G6" s="1005"/>
      <c r="H6" s="1005"/>
      <c r="I6" s="1005"/>
      <c r="J6" s="1005"/>
      <c r="K6" s="1005"/>
      <c r="L6" s="1005"/>
      <c r="M6" s="1005"/>
      <c r="N6" s="1005"/>
    </row>
    <row r="7" spans="1:14" s="18" customFormat="1" ht="30.75" customHeight="1">
      <c r="A7" s="979" t="s">
        <v>27</v>
      </c>
      <c r="B7" s="1010"/>
      <c r="C7" s="1012" t="s">
        <v>527</v>
      </c>
      <c r="D7" s="1014" t="s">
        <v>528</v>
      </c>
      <c r="E7" s="1016" t="s">
        <v>86</v>
      </c>
      <c r="F7" s="1017"/>
      <c r="G7" s="331" t="s">
        <v>87</v>
      </c>
      <c r="H7" s="331" t="s">
        <v>88</v>
      </c>
      <c r="I7" s="331" t="s">
        <v>89</v>
      </c>
      <c r="J7" s="331" t="s">
        <v>90</v>
      </c>
      <c r="K7" s="47" t="s">
        <v>91</v>
      </c>
      <c r="L7" s="331" t="s">
        <v>92</v>
      </c>
      <c r="M7" s="343" t="s">
        <v>529</v>
      </c>
      <c r="N7" s="331" t="s">
        <v>93</v>
      </c>
    </row>
    <row r="8" spans="1:14" s="18" customFormat="1" ht="49.5" customHeight="1">
      <c r="A8" s="1009"/>
      <c r="B8" s="1011"/>
      <c r="C8" s="1013"/>
      <c r="D8" s="1015"/>
      <c r="E8" s="1018" t="s">
        <v>530</v>
      </c>
      <c r="F8" s="1019"/>
      <c r="G8" s="332" t="s">
        <v>531</v>
      </c>
      <c r="H8" s="332" t="s">
        <v>67</v>
      </c>
      <c r="I8" s="332" t="s">
        <v>532</v>
      </c>
      <c r="J8" s="287" t="s">
        <v>533</v>
      </c>
      <c r="K8" s="317" t="s">
        <v>534</v>
      </c>
      <c r="L8" s="332" t="s">
        <v>77</v>
      </c>
      <c r="M8" s="287" t="s">
        <v>535</v>
      </c>
      <c r="N8" s="287" t="s">
        <v>697</v>
      </c>
    </row>
    <row r="9" spans="1:14" s="18" customFormat="1" ht="13.5" customHeight="1">
      <c r="A9" s="51"/>
      <c r="B9" s="36"/>
      <c r="C9" s="36"/>
      <c r="D9" s="36"/>
      <c r="E9" s="365"/>
      <c r="F9" s="32"/>
      <c r="G9" s="365"/>
      <c r="H9" s="365"/>
      <c r="I9" s="365"/>
      <c r="J9" s="365"/>
      <c r="K9" s="365"/>
      <c r="L9" s="365"/>
      <c r="M9" s="365"/>
      <c r="N9" s="365"/>
    </row>
    <row r="10" spans="1:14" s="18" customFormat="1" ht="24.75" customHeight="1">
      <c r="A10" s="587">
        <v>2017</v>
      </c>
      <c r="B10" s="583">
        <v>33</v>
      </c>
      <c r="C10" s="584">
        <v>10</v>
      </c>
      <c r="D10" s="584">
        <v>23</v>
      </c>
      <c r="E10" s="1006">
        <v>16</v>
      </c>
      <c r="F10" s="1006"/>
      <c r="G10" s="584">
        <v>2</v>
      </c>
      <c r="H10" s="584" t="s">
        <v>33</v>
      </c>
      <c r="I10" s="584" t="s">
        <v>33</v>
      </c>
      <c r="J10" s="584">
        <v>1</v>
      </c>
      <c r="K10" s="588" t="s">
        <v>33</v>
      </c>
      <c r="L10" s="584">
        <v>8</v>
      </c>
      <c r="M10" s="584">
        <v>2</v>
      </c>
      <c r="N10" s="584">
        <v>2</v>
      </c>
    </row>
    <row r="11" spans="1:14" s="18" customFormat="1" ht="24.75" customHeight="1">
      <c r="A11" s="587">
        <v>2018</v>
      </c>
      <c r="B11" s="583">
        <v>35</v>
      </c>
      <c r="C11" s="579">
        <v>9</v>
      </c>
      <c r="D11" s="579">
        <v>26</v>
      </c>
      <c r="E11" s="1007">
        <v>18</v>
      </c>
      <c r="F11" s="1007"/>
      <c r="G11" s="579">
        <v>2</v>
      </c>
      <c r="H11" s="579" t="s">
        <v>33</v>
      </c>
      <c r="I11" s="579" t="s">
        <v>33</v>
      </c>
      <c r="J11" s="579">
        <v>1</v>
      </c>
      <c r="K11" s="579" t="s">
        <v>33</v>
      </c>
      <c r="L11" s="579">
        <v>10</v>
      </c>
      <c r="M11" s="579">
        <v>2</v>
      </c>
      <c r="N11" s="579">
        <v>2</v>
      </c>
    </row>
    <row r="12" spans="1:14" s="18" customFormat="1" ht="24.75" customHeight="1">
      <c r="A12" s="82">
        <v>2019</v>
      </c>
      <c r="B12" s="583">
        <v>36</v>
      </c>
      <c r="C12" s="579">
        <v>8</v>
      </c>
      <c r="D12" s="579">
        <v>28</v>
      </c>
      <c r="E12" s="1007">
        <v>19</v>
      </c>
      <c r="F12" s="1007"/>
      <c r="G12" s="579">
        <v>2</v>
      </c>
      <c r="H12" s="579" t="s">
        <v>33</v>
      </c>
      <c r="I12" s="579" t="s">
        <v>33</v>
      </c>
      <c r="J12" s="579">
        <v>1</v>
      </c>
      <c r="K12" s="579" t="s">
        <v>33</v>
      </c>
      <c r="L12" s="579">
        <v>11</v>
      </c>
      <c r="M12" s="579">
        <v>2</v>
      </c>
      <c r="N12" s="579">
        <v>2</v>
      </c>
    </row>
    <row r="13" spans="1:14" s="18" customFormat="1" ht="24.75" customHeight="1">
      <c r="A13" s="82">
        <v>2020</v>
      </c>
      <c r="B13" s="517">
        <v>43</v>
      </c>
      <c r="C13" s="509">
        <v>8</v>
      </c>
      <c r="D13" s="509">
        <v>35</v>
      </c>
      <c r="E13" s="1007">
        <v>25</v>
      </c>
      <c r="F13" s="1007"/>
      <c r="G13" s="509">
        <v>2</v>
      </c>
      <c r="H13" s="509" t="s">
        <v>33</v>
      </c>
      <c r="I13" s="509" t="s">
        <v>33</v>
      </c>
      <c r="J13" s="509">
        <v>1</v>
      </c>
      <c r="K13" s="509" t="s">
        <v>33</v>
      </c>
      <c r="L13" s="509">
        <v>17</v>
      </c>
      <c r="M13" s="509">
        <v>2</v>
      </c>
      <c r="N13" s="509">
        <v>2</v>
      </c>
    </row>
    <row r="14" spans="1:14" s="2" customFormat="1" ht="24.75" customHeight="1">
      <c r="A14" s="720">
        <v>2021</v>
      </c>
      <c r="B14" s="740">
        <f>SUM(E14,K27)</f>
        <v>47</v>
      </c>
      <c r="C14" s="741">
        <v>8</v>
      </c>
      <c r="D14" s="741">
        <v>39</v>
      </c>
      <c r="E14" s="1008">
        <f>SUM(G14:N14,B27:J27)</f>
        <v>27</v>
      </c>
      <c r="F14" s="1008"/>
      <c r="G14" s="741">
        <v>1</v>
      </c>
      <c r="H14" s="742" t="s">
        <v>954</v>
      </c>
      <c r="I14" s="742" t="s">
        <v>954</v>
      </c>
      <c r="J14" s="741">
        <v>1</v>
      </c>
      <c r="K14" s="742" t="s">
        <v>954</v>
      </c>
      <c r="L14" s="741">
        <v>18</v>
      </c>
      <c r="M14" s="741">
        <v>3</v>
      </c>
      <c r="N14" s="741">
        <v>2</v>
      </c>
    </row>
    <row r="15" spans="1:14" s="18" customFormat="1" ht="14.25" thickBot="1">
      <c r="A15" s="52"/>
      <c r="B15" s="338"/>
      <c r="C15" s="338"/>
      <c r="D15" s="339"/>
      <c r="E15" s="339"/>
      <c r="F15" s="339"/>
      <c r="G15" s="339"/>
      <c r="H15" s="339"/>
      <c r="I15" s="53"/>
      <c r="J15" s="339"/>
      <c r="K15" s="53"/>
      <c r="L15" s="339"/>
      <c r="M15" s="339"/>
      <c r="N15" s="339"/>
    </row>
    <row r="16" spans="1:14" s="18" customFormat="1">
      <c r="A16" s="364"/>
      <c r="B16" s="364"/>
      <c r="C16" s="364"/>
      <c r="D16" s="363"/>
      <c r="E16" s="363"/>
      <c r="F16" s="363"/>
      <c r="G16" s="363"/>
      <c r="H16" s="363"/>
      <c r="I16" s="54"/>
      <c r="J16" s="368"/>
      <c r="K16" s="54"/>
      <c r="L16" s="363"/>
      <c r="M16" s="363"/>
      <c r="N16" s="368"/>
    </row>
    <row r="17" spans="1:14" s="18" customFormat="1" ht="14.25" thickBot="1">
      <c r="A17" s="334"/>
      <c r="B17" s="334"/>
      <c r="C17" s="334"/>
      <c r="D17" s="334"/>
      <c r="E17" s="1021"/>
      <c r="F17" s="1021"/>
      <c r="G17" s="334"/>
      <c r="H17" s="334"/>
      <c r="I17" s="334"/>
      <c r="J17" s="334"/>
      <c r="K17" s="334"/>
      <c r="L17" s="334"/>
      <c r="M17" s="334"/>
      <c r="N17" s="334"/>
    </row>
    <row r="18" spans="1:14" s="18" customFormat="1" ht="15.75" customHeight="1">
      <c r="A18" s="991" t="s">
        <v>536</v>
      </c>
      <c r="B18" s="976" t="s">
        <v>526</v>
      </c>
      <c r="C18" s="980"/>
      <c r="D18" s="980"/>
      <c r="E18" s="980"/>
      <c r="F18" s="980"/>
      <c r="G18" s="980"/>
      <c r="H18" s="980"/>
      <c r="I18" s="980"/>
      <c r="J18" s="978"/>
      <c r="K18" s="1023" t="s">
        <v>537</v>
      </c>
      <c r="L18" s="980"/>
      <c r="M18" s="980"/>
      <c r="N18" s="980"/>
    </row>
    <row r="19" spans="1:14" s="18" customFormat="1" ht="15.75" customHeight="1">
      <c r="A19" s="992"/>
      <c r="B19" s="1004"/>
      <c r="C19" s="1005"/>
      <c r="D19" s="1005"/>
      <c r="E19" s="1005"/>
      <c r="F19" s="1005"/>
      <c r="G19" s="1005"/>
      <c r="H19" s="1005"/>
      <c r="I19" s="1005"/>
      <c r="J19" s="1022"/>
      <c r="K19" s="1024"/>
      <c r="L19" s="983"/>
      <c r="M19" s="983"/>
      <c r="N19" s="983"/>
    </row>
    <row r="20" spans="1:14" s="18" customFormat="1" ht="30.75" customHeight="1">
      <c r="A20" s="992" t="s">
        <v>538</v>
      </c>
      <c r="B20" s="55" t="s">
        <v>539</v>
      </c>
      <c r="C20" s="55" t="s">
        <v>540</v>
      </c>
      <c r="D20" s="331" t="s">
        <v>94</v>
      </c>
      <c r="E20" s="56" t="s">
        <v>541</v>
      </c>
      <c r="F20" s="57" t="s">
        <v>80</v>
      </c>
      <c r="G20" s="58" t="s">
        <v>542</v>
      </c>
      <c r="H20" s="56" t="s">
        <v>543</v>
      </c>
      <c r="I20" s="56" t="s">
        <v>544</v>
      </c>
      <c r="J20" s="56" t="s">
        <v>545</v>
      </c>
      <c r="K20" s="370" t="s">
        <v>86</v>
      </c>
      <c r="L20" s="59" t="s">
        <v>95</v>
      </c>
      <c r="M20" s="60" t="s">
        <v>96</v>
      </c>
      <c r="N20" s="367" t="s">
        <v>97</v>
      </c>
    </row>
    <row r="21" spans="1:14" s="18" customFormat="1" ht="37.5" customHeight="1">
      <c r="A21" s="1025"/>
      <c r="B21" s="49" t="s">
        <v>546</v>
      </c>
      <c r="C21" s="50" t="s">
        <v>547</v>
      </c>
      <c r="D21" s="49" t="s">
        <v>548</v>
      </c>
      <c r="E21" s="49" t="s">
        <v>549</v>
      </c>
      <c r="F21" s="49" t="s">
        <v>550</v>
      </c>
      <c r="G21" s="49" t="s">
        <v>551</v>
      </c>
      <c r="H21" s="49" t="s">
        <v>552</v>
      </c>
      <c r="I21" s="49" t="s">
        <v>553</v>
      </c>
      <c r="J21" s="49" t="s">
        <v>554</v>
      </c>
      <c r="K21" s="384" t="s">
        <v>530</v>
      </c>
      <c r="L21" s="61" t="s">
        <v>555</v>
      </c>
      <c r="M21" s="50" t="s">
        <v>556</v>
      </c>
      <c r="N21" s="62" t="s">
        <v>29</v>
      </c>
    </row>
    <row r="22" spans="1:14" s="18" customFormat="1" ht="16.5">
      <c r="A22" s="63"/>
      <c r="B22" s="365"/>
      <c r="C22" s="365"/>
      <c r="D22" s="371"/>
      <c r="E22" s="365"/>
      <c r="F22" s="64"/>
      <c r="G22" s="365"/>
      <c r="H22" s="365"/>
      <c r="I22" s="64"/>
      <c r="J22" s="365"/>
      <c r="K22" s="365"/>
      <c r="L22" s="38"/>
      <c r="M22" s="365"/>
      <c r="N22" s="365"/>
    </row>
    <row r="23" spans="1:14" s="18" customFormat="1" ht="26.25" customHeight="1">
      <c r="A23" s="587">
        <v>2017</v>
      </c>
      <c r="B23" s="586">
        <v>1</v>
      </c>
      <c r="C23" s="584" t="s">
        <v>33</v>
      </c>
      <c r="D23" s="584" t="s">
        <v>33</v>
      </c>
      <c r="E23" s="588" t="s">
        <v>33</v>
      </c>
      <c r="F23" s="588" t="s">
        <v>33</v>
      </c>
      <c r="G23" s="584" t="s">
        <v>33</v>
      </c>
      <c r="H23" s="588" t="s">
        <v>33</v>
      </c>
      <c r="I23" s="588" t="s">
        <v>33</v>
      </c>
      <c r="J23" s="588" t="s">
        <v>33</v>
      </c>
      <c r="K23" s="584">
        <v>17</v>
      </c>
      <c r="L23" s="581">
        <v>9</v>
      </c>
      <c r="M23" s="584">
        <v>6</v>
      </c>
      <c r="N23" s="584">
        <v>2</v>
      </c>
    </row>
    <row r="24" spans="1:14" s="18" customFormat="1" ht="26.25" customHeight="1">
      <c r="A24" s="587">
        <v>2018</v>
      </c>
      <c r="B24" s="586">
        <v>1</v>
      </c>
      <c r="C24" s="584" t="s">
        <v>33</v>
      </c>
      <c r="D24" s="584" t="s">
        <v>33</v>
      </c>
      <c r="E24" s="588" t="s">
        <v>33</v>
      </c>
      <c r="F24" s="588" t="s">
        <v>33</v>
      </c>
      <c r="G24" s="584" t="s">
        <v>33</v>
      </c>
      <c r="H24" s="588" t="s">
        <v>33</v>
      </c>
      <c r="I24" s="588" t="s">
        <v>33</v>
      </c>
      <c r="J24" s="588" t="s">
        <v>33</v>
      </c>
      <c r="K24" s="584">
        <v>17</v>
      </c>
      <c r="L24" s="581">
        <v>9</v>
      </c>
      <c r="M24" s="584">
        <v>6</v>
      </c>
      <c r="N24" s="584">
        <v>2</v>
      </c>
    </row>
    <row r="25" spans="1:14" s="18" customFormat="1" ht="26.25" customHeight="1">
      <c r="A25" s="82">
        <v>2019</v>
      </c>
      <c r="B25" s="579">
        <v>1</v>
      </c>
      <c r="C25" s="579" t="s">
        <v>33</v>
      </c>
      <c r="D25" s="579" t="s">
        <v>33</v>
      </c>
      <c r="E25" s="579" t="s">
        <v>33</v>
      </c>
      <c r="F25" s="579" t="s">
        <v>33</v>
      </c>
      <c r="G25" s="579" t="s">
        <v>33</v>
      </c>
      <c r="H25" s="579" t="s">
        <v>33</v>
      </c>
      <c r="I25" s="579" t="s">
        <v>33</v>
      </c>
      <c r="J25" s="579" t="s">
        <v>33</v>
      </c>
      <c r="K25" s="584">
        <v>17</v>
      </c>
      <c r="L25" s="579">
        <v>9</v>
      </c>
      <c r="M25" s="579">
        <v>6</v>
      </c>
      <c r="N25" s="579">
        <v>2</v>
      </c>
    </row>
    <row r="26" spans="1:14" s="18" customFormat="1" ht="26.25" customHeight="1">
      <c r="A26" s="82">
        <v>2020</v>
      </c>
      <c r="B26" s="509">
        <v>1</v>
      </c>
      <c r="C26" s="509" t="s">
        <v>33</v>
      </c>
      <c r="D26" s="509" t="s">
        <v>33</v>
      </c>
      <c r="E26" s="509" t="s">
        <v>33</v>
      </c>
      <c r="F26" s="509" t="s">
        <v>33</v>
      </c>
      <c r="G26" s="509" t="s">
        <v>33</v>
      </c>
      <c r="H26" s="509" t="s">
        <v>33</v>
      </c>
      <c r="I26" s="509" t="s">
        <v>33</v>
      </c>
      <c r="J26" s="509" t="s">
        <v>33</v>
      </c>
      <c r="K26" s="525">
        <v>18</v>
      </c>
      <c r="L26" s="509">
        <v>10</v>
      </c>
      <c r="M26" s="509">
        <v>6</v>
      </c>
      <c r="N26" s="509">
        <v>2</v>
      </c>
    </row>
    <row r="27" spans="1:14" s="2" customFormat="1" ht="26.25" customHeight="1">
      <c r="A27" s="720">
        <v>2021</v>
      </c>
      <c r="B27" s="741">
        <v>2</v>
      </c>
      <c r="C27" s="742" t="s">
        <v>954</v>
      </c>
      <c r="D27" s="742" t="s">
        <v>954</v>
      </c>
      <c r="E27" s="742" t="s">
        <v>954</v>
      </c>
      <c r="F27" s="742" t="s">
        <v>954</v>
      </c>
      <c r="G27" s="742" t="s">
        <v>954</v>
      </c>
      <c r="H27" s="742" t="s">
        <v>954</v>
      </c>
      <c r="I27" s="742" t="s">
        <v>954</v>
      </c>
      <c r="J27" s="742" t="s">
        <v>954</v>
      </c>
      <c r="K27" s="743">
        <f>SUM(L27:N27)</f>
        <v>20</v>
      </c>
      <c r="L27" s="741">
        <v>11</v>
      </c>
      <c r="M27" s="741">
        <v>7</v>
      </c>
      <c r="N27" s="741">
        <v>2</v>
      </c>
    </row>
    <row r="28" spans="1:14" s="18" customFormat="1" ht="17.25" thickBot="1">
      <c r="A28" s="65"/>
      <c r="B28" s="32"/>
      <c r="C28" s="66"/>
      <c r="D28" s="338"/>
      <c r="E28" s="67"/>
      <c r="F28" s="67"/>
      <c r="G28" s="67"/>
      <c r="H28" s="67"/>
      <c r="I28" s="323"/>
      <c r="J28" s="323"/>
      <c r="K28" s="323"/>
      <c r="L28" s="67"/>
      <c r="M28" s="32"/>
      <c r="N28" s="67"/>
    </row>
    <row r="29" spans="1:14" s="18" customFormat="1">
      <c r="A29" s="1026"/>
      <c r="B29" s="1026"/>
      <c r="C29" s="1027"/>
      <c r="D29" s="1026"/>
      <c r="E29" s="1026"/>
      <c r="F29" s="1026"/>
      <c r="G29" s="1026"/>
      <c r="H29" s="1026"/>
      <c r="I29" s="1026"/>
      <c r="J29" s="1026"/>
      <c r="K29" s="1026"/>
      <c r="L29" s="1026"/>
      <c r="M29" s="1026"/>
      <c r="N29" s="1026"/>
    </row>
    <row r="30" spans="1:14" s="18" customFormat="1" ht="13.5" customHeight="1">
      <c r="A30" s="1020" t="s">
        <v>53</v>
      </c>
      <c r="B30" s="1020"/>
      <c r="C30" s="1020"/>
      <c r="D30" s="1020"/>
      <c r="E30" s="1020"/>
      <c r="F30" s="68"/>
      <c r="G30" s="68"/>
      <c r="H30" s="68"/>
      <c r="I30" s="68"/>
      <c r="J30" s="321"/>
      <c r="K30" s="321"/>
      <c r="L30" s="321"/>
      <c r="M30" s="321"/>
      <c r="N30" s="362" t="s">
        <v>54</v>
      </c>
    </row>
    <row r="31" spans="1:14" s="18" customFormat="1" ht="13.5" customHeight="1">
      <c r="A31" s="1020" t="s">
        <v>98</v>
      </c>
      <c r="B31" s="1020"/>
      <c r="C31" s="1020"/>
      <c r="D31" s="1020"/>
      <c r="E31" s="68"/>
      <c r="F31" s="68"/>
      <c r="G31" s="68"/>
      <c r="H31" s="68"/>
      <c r="I31" s="68"/>
      <c r="J31" s="321"/>
      <c r="K31" s="321"/>
      <c r="L31" s="321"/>
      <c r="M31" s="321"/>
      <c r="N31" s="362" t="s">
        <v>99</v>
      </c>
    </row>
    <row r="32" spans="1:14" s="18" customFormat="1" ht="16.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</sheetData>
  <mergeCells count="27">
    <mergeCell ref="K18:N19"/>
    <mergeCell ref="A20:A21"/>
    <mergeCell ref="A29:J29"/>
    <mergeCell ref="K29:N29"/>
    <mergeCell ref="A30:E30"/>
    <mergeCell ref="A31:D31"/>
    <mergeCell ref="E12:F12"/>
    <mergeCell ref="E13:F13"/>
    <mergeCell ref="E17:F17"/>
    <mergeCell ref="A18:A19"/>
    <mergeCell ref="B18:J19"/>
    <mergeCell ref="E10:F10"/>
    <mergeCell ref="E11:F11"/>
    <mergeCell ref="E14:F14"/>
    <mergeCell ref="A7:A8"/>
    <mergeCell ref="B7:B8"/>
    <mergeCell ref="C7:C8"/>
    <mergeCell ref="D7:D8"/>
    <mergeCell ref="E7:F7"/>
    <mergeCell ref="E8:F8"/>
    <mergeCell ref="A1:N1"/>
    <mergeCell ref="A2:N2"/>
    <mergeCell ref="A4:B4"/>
    <mergeCell ref="M4:N4"/>
    <mergeCell ref="A5:A6"/>
    <mergeCell ref="B5:D6"/>
    <mergeCell ref="E5:N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24"/>
  <sheetViews>
    <sheetView topLeftCell="A3" zoomScaleNormal="100" workbookViewId="0">
      <selection activeCell="V13" sqref="V13"/>
    </sheetView>
  </sheetViews>
  <sheetFormatPr defaultRowHeight="13.5"/>
  <cols>
    <col min="1" max="1" width="9.44140625" customWidth="1"/>
    <col min="2" max="6" width="13.109375" customWidth="1"/>
    <col min="7" max="7" width="9.77734375" customWidth="1"/>
    <col min="8" max="8" width="4.88671875" customWidth="1"/>
    <col min="9" max="9" width="5.6640625" customWidth="1"/>
    <col min="10" max="11" width="6" customWidth="1"/>
    <col min="12" max="12" width="6.6640625" customWidth="1"/>
    <col min="13" max="18" width="6" customWidth="1"/>
  </cols>
  <sheetData>
    <row r="1" spans="1:18" ht="22.5">
      <c r="A1" s="971" t="s">
        <v>775</v>
      </c>
      <c r="B1" s="971"/>
      <c r="C1" s="971"/>
      <c r="D1" s="971"/>
      <c r="E1" s="971"/>
      <c r="F1" s="971"/>
      <c r="G1" s="971" t="s">
        <v>776</v>
      </c>
      <c r="H1" s="971"/>
      <c r="I1" s="971"/>
      <c r="J1" s="971"/>
      <c r="K1" s="971"/>
      <c r="L1" s="971"/>
      <c r="M1" s="971"/>
      <c r="N1" s="971"/>
      <c r="O1" s="971"/>
      <c r="P1" s="971"/>
      <c r="Q1" s="971"/>
      <c r="R1" s="971"/>
    </row>
    <row r="2" spans="1:18" ht="18.75">
      <c r="A2" s="1028" t="s">
        <v>765</v>
      </c>
      <c r="B2" s="1028"/>
      <c r="C2" s="1028"/>
      <c r="D2" s="1028"/>
      <c r="E2" s="1028"/>
      <c r="F2" s="1028"/>
      <c r="G2" s="972" t="s">
        <v>764</v>
      </c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</row>
    <row r="3" spans="1:18" ht="12.75" customHeight="1">
      <c r="A3" s="1"/>
    </row>
    <row r="4" spans="1:18" s="18" customFormat="1" ht="14.25" customHeight="1" thickBot="1">
      <c r="A4" s="322" t="s">
        <v>100</v>
      </c>
      <c r="B4" s="30"/>
      <c r="C4" s="30"/>
      <c r="D4" s="30"/>
      <c r="E4" s="30"/>
      <c r="F4" s="308" t="s">
        <v>156</v>
      </c>
      <c r="G4" s="322" t="s">
        <v>100</v>
      </c>
      <c r="H4" s="31"/>
      <c r="I4" s="31"/>
      <c r="J4" s="31"/>
      <c r="K4" s="31"/>
      <c r="L4" s="31"/>
      <c r="M4" s="31"/>
      <c r="N4" s="31"/>
      <c r="O4" s="1001" t="s">
        <v>156</v>
      </c>
      <c r="P4" s="1001"/>
      <c r="Q4" s="1001"/>
      <c r="R4" s="1001"/>
    </row>
    <row r="5" spans="1:18" s="18" customFormat="1" ht="20.100000000000001" customHeight="1">
      <c r="A5" s="991" t="s">
        <v>36</v>
      </c>
      <c r="B5" s="976" t="s">
        <v>101</v>
      </c>
      <c r="C5" s="980"/>
      <c r="D5" s="980"/>
      <c r="E5" s="980"/>
      <c r="F5" s="980"/>
      <c r="G5" s="991" t="s">
        <v>147</v>
      </c>
      <c r="H5" s="976" t="s">
        <v>111</v>
      </c>
      <c r="I5" s="980"/>
      <c r="J5" s="980"/>
      <c r="K5" s="980"/>
      <c r="L5" s="980"/>
      <c r="M5" s="980"/>
      <c r="N5" s="980"/>
      <c r="O5" s="980"/>
      <c r="P5" s="980"/>
      <c r="Q5" s="980"/>
      <c r="R5" s="980"/>
    </row>
    <row r="6" spans="1:18" s="18" customFormat="1" ht="20.100000000000001" customHeight="1">
      <c r="A6" s="992"/>
      <c r="B6" s="977" t="s">
        <v>102</v>
      </c>
      <c r="C6" s="1005"/>
      <c r="D6" s="1005"/>
      <c r="E6" s="1005"/>
      <c r="F6" s="983"/>
      <c r="G6" s="992"/>
      <c r="H6" s="977" t="s">
        <v>112</v>
      </c>
      <c r="I6" s="1005"/>
      <c r="J6" s="1005"/>
      <c r="K6" s="1005"/>
      <c r="L6" s="1005"/>
      <c r="M6" s="1005"/>
      <c r="N6" s="1005"/>
      <c r="O6" s="1005"/>
      <c r="P6" s="1005"/>
      <c r="Q6" s="1005"/>
      <c r="R6" s="1005"/>
    </row>
    <row r="7" spans="1:18" s="18" customFormat="1" ht="20.100000000000001" customHeight="1">
      <c r="A7" s="983" t="s">
        <v>175</v>
      </c>
      <c r="B7" s="330" t="s">
        <v>30</v>
      </c>
      <c r="C7" s="381" t="s">
        <v>103</v>
      </c>
      <c r="D7" s="346" t="s">
        <v>105</v>
      </c>
      <c r="E7" s="346" t="s">
        <v>107</v>
      </c>
      <c r="F7" s="378" t="s">
        <v>109</v>
      </c>
      <c r="G7" s="983" t="s">
        <v>175</v>
      </c>
      <c r="H7" s="330" t="s">
        <v>30</v>
      </c>
      <c r="I7" s="381" t="s">
        <v>113</v>
      </c>
      <c r="J7" s="34" t="s">
        <v>150</v>
      </c>
      <c r="K7" s="34" t="s">
        <v>115</v>
      </c>
      <c r="L7" s="70" t="s">
        <v>164</v>
      </c>
      <c r="M7" s="58" t="s">
        <v>118</v>
      </c>
      <c r="N7" s="71" t="s">
        <v>119</v>
      </c>
      <c r="O7" s="71" t="s">
        <v>120</v>
      </c>
      <c r="P7" s="70" t="s">
        <v>151</v>
      </c>
      <c r="Q7" s="72" t="s">
        <v>162</v>
      </c>
      <c r="R7" s="71" t="s">
        <v>152</v>
      </c>
    </row>
    <row r="8" spans="1:18" s="18" customFormat="1" ht="34.5" customHeight="1">
      <c r="A8" s="1025"/>
      <c r="B8" s="350" t="s">
        <v>28</v>
      </c>
      <c r="C8" s="350" t="s">
        <v>104</v>
      </c>
      <c r="D8" s="344" t="s">
        <v>106</v>
      </c>
      <c r="E8" s="167" t="s">
        <v>108</v>
      </c>
      <c r="F8" s="357" t="s">
        <v>110</v>
      </c>
      <c r="G8" s="1025"/>
      <c r="H8" s="388" t="s">
        <v>28</v>
      </c>
      <c r="I8" s="386" t="s">
        <v>114</v>
      </c>
      <c r="J8" s="386" t="s">
        <v>153</v>
      </c>
      <c r="K8" s="388" t="s">
        <v>116</v>
      </c>
      <c r="L8" s="388" t="s">
        <v>117</v>
      </c>
      <c r="M8" s="62" t="s">
        <v>154</v>
      </c>
      <c r="N8" s="309" t="s">
        <v>155</v>
      </c>
      <c r="O8" s="309" t="s">
        <v>148</v>
      </c>
      <c r="P8" s="386" t="s">
        <v>160</v>
      </c>
      <c r="Q8" s="62" t="s">
        <v>163</v>
      </c>
      <c r="R8" s="74" t="s">
        <v>161</v>
      </c>
    </row>
    <row r="9" spans="1:18" s="18" customFormat="1" ht="11.25" customHeight="1">
      <c r="A9" s="36"/>
      <c r="B9" s="312"/>
      <c r="C9" s="324"/>
      <c r="D9" s="75"/>
      <c r="E9" s="365"/>
      <c r="F9" s="76"/>
      <c r="G9" s="32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s="18" customFormat="1" ht="30" customHeight="1">
      <c r="A10" s="609">
        <v>2017</v>
      </c>
      <c r="B10" s="602">
        <v>3</v>
      </c>
      <c r="C10" s="602" t="s">
        <v>33</v>
      </c>
      <c r="D10" s="602" t="s">
        <v>33</v>
      </c>
      <c r="E10" s="602">
        <v>1</v>
      </c>
      <c r="F10" s="602">
        <v>2</v>
      </c>
      <c r="G10" s="605">
        <v>2017</v>
      </c>
      <c r="H10" s="596">
        <v>226</v>
      </c>
      <c r="I10" s="595">
        <v>44</v>
      </c>
      <c r="J10" s="595">
        <v>1</v>
      </c>
      <c r="K10" s="595" t="s">
        <v>33</v>
      </c>
      <c r="L10" s="595">
        <v>1</v>
      </c>
      <c r="M10" s="595" t="s">
        <v>33</v>
      </c>
      <c r="N10" s="595">
        <v>1</v>
      </c>
      <c r="O10" s="595" t="s">
        <v>33</v>
      </c>
      <c r="P10" s="595">
        <v>177</v>
      </c>
      <c r="Q10" s="595" t="s">
        <v>33</v>
      </c>
      <c r="R10" s="595">
        <v>2</v>
      </c>
    </row>
    <row r="11" spans="1:18" s="18" customFormat="1" ht="30" customHeight="1">
      <c r="A11" s="605">
        <v>2018</v>
      </c>
      <c r="B11" s="602">
        <v>6</v>
      </c>
      <c r="C11" s="602" t="s">
        <v>33</v>
      </c>
      <c r="D11" s="602">
        <v>1</v>
      </c>
      <c r="E11" s="602">
        <v>1</v>
      </c>
      <c r="F11" s="602">
        <v>4</v>
      </c>
      <c r="G11" s="606">
        <v>2018</v>
      </c>
      <c r="H11" s="596">
        <v>230</v>
      </c>
      <c r="I11" s="595">
        <v>41</v>
      </c>
      <c r="J11" s="595">
        <v>1</v>
      </c>
      <c r="K11" s="595" t="s">
        <v>33</v>
      </c>
      <c r="L11" s="595">
        <v>1</v>
      </c>
      <c r="M11" s="595" t="s">
        <v>33</v>
      </c>
      <c r="N11" s="595" t="s">
        <v>33</v>
      </c>
      <c r="O11" s="595" t="s">
        <v>33</v>
      </c>
      <c r="P11" s="595">
        <v>184</v>
      </c>
      <c r="Q11" s="595" t="s">
        <v>33</v>
      </c>
      <c r="R11" s="595">
        <v>3</v>
      </c>
    </row>
    <row r="12" spans="1:18" s="18" customFormat="1" ht="30" customHeight="1">
      <c r="A12" s="605">
        <v>2019</v>
      </c>
      <c r="B12" s="603">
        <v>6</v>
      </c>
      <c r="C12" s="602" t="s">
        <v>33</v>
      </c>
      <c r="D12" s="602" t="s">
        <v>33</v>
      </c>
      <c r="E12" s="602">
        <v>2</v>
      </c>
      <c r="F12" s="602">
        <v>4</v>
      </c>
      <c r="G12" s="605">
        <v>2019</v>
      </c>
      <c r="H12" s="602">
        <v>219</v>
      </c>
      <c r="I12" s="599">
        <v>40</v>
      </c>
      <c r="J12" s="599">
        <v>1</v>
      </c>
      <c r="K12" s="595" t="s">
        <v>33</v>
      </c>
      <c r="L12" s="599">
        <v>1</v>
      </c>
      <c r="M12" s="595" t="s">
        <v>33</v>
      </c>
      <c r="N12" s="599" t="s">
        <v>33</v>
      </c>
      <c r="O12" s="595" t="s">
        <v>33</v>
      </c>
      <c r="P12" s="599">
        <v>174</v>
      </c>
      <c r="Q12" s="595" t="s">
        <v>33</v>
      </c>
      <c r="R12" s="591">
        <v>3</v>
      </c>
    </row>
    <row r="13" spans="1:18" s="18" customFormat="1" ht="30" customHeight="1">
      <c r="A13" s="527">
        <v>2020</v>
      </c>
      <c r="B13" s="523">
        <v>5</v>
      </c>
      <c r="C13" s="524" t="s">
        <v>33</v>
      </c>
      <c r="D13" s="524" t="s">
        <v>33</v>
      </c>
      <c r="E13" s="524">
        <v>3</v>
      </c>
      <c r="F13" s="524">
        <v>2</v>
      </c>
      <c r="G13" s="527">
        <v>2020</v>
      </c>
      <c r="H13" s="524">
        <v>247</v>
      </c>
      <c r="I13" s="518">
        <v>41</v>
      </c>
      <c r="J13" s="518">
        <v>1</v>
      </c>
      <c r="K13" s="511" t="s">
        <v>33</v>
      </c>
      <c r="L13" s="518">
        <v>2</v>
      </c>
      <c r="M13" s="511" t="s">
        <v>33</v>
      </c>
      <c r="N13" s="518" t="s">
        <v>33</v>
      </c>
      <c r="O13" s="511" t="s">
        <v>33</v>
      </c>
      <c r="P13" s="518">
        <v>200</v>
      </c>
      <c r="Q13" s="511" t="s">
        <v>33</v>
      </c>
      <c r="R13" s="509">
        <v>3</v>
      </c>
    </row>
    <row r="14" spans="1:18" s="18" customFormat="1" ht="30" customHeight="1">
      <c r="A14" s="720">
        <v>2021</v>
      </c>
      <c r="B14" s="725">
        <f>SUM(B16:B24)</f>
        <v>6</v>
      </c>
      <c r="C14" s="725" t="s">
        <v>945</v>
      </c>
      <c r="D14" s="725" t="s">
        <v>944</v>
      </c>
      <c r="E14" s="725">
        <f>SUM(E16:E24)</f>
        <v>4</v>
      </c>
      <c r="F14" s="725">
        <f>SUM(F16:F24)</f>
        <v>2</v>
      </c>
      <c r="G14" s="720">
        <v>2021</v>
      </c>
      <c r="H14" s="722">
        <v>262</v>
      </c>
      <c r="I14" s="722">
        <v>41</v>
      </c>
      <c r="J14" s="722">
        <f>SUM(J16:J24)</f>
        <v>2</v>
      </c>
      <c r="K14" s="722" t="s">
        <v>962</v>
      </c>
      <c r="L14" s="722">
        <f>SUM(L16:L24)</f>
        <v>2</v>
      </c>
      <c r="M14" s="722" t="s">
        <v>963</v>
      </c>
      <c r="N14" s="722" t="s">
        <v>962</v>
      </c>
      <c r="O14" s="722" t="s">
        <v>962</v>
      </c>
      <c r="P14" s="722">
        <f>SUM(P16:P24)</f>
        <v>214</v>
      </c>
      <c r="Q14" s="722" t="s">
        <v>962</v>
      </c>
      <c r="R14" s="722">
        <f>SUM(R16:R24)</f>
        <v>3</v>
      </c>
    </row>
    <row r="15" spans="1:18" s="18" customFormat="1" ht="9.75" customHeight="1">
      <c r="A15" s="720"/>
      <c r="B15" s="722"/>
      <c r="C15" s="726"/>
      <c r="D15" s="744"/>
      <c r="E15" s="745"/>
      <c r="F15" s="745"/>
      <c r="G15" s="727"/>
      <c r="H15" s="746"/>
      <c r="I15" s="747"/>
      <c r="J15" s="747"/>
      <c r="K15" s="747"/>
      <c r="L15" s="747"/>
      <c r="M15" s="747"/>
      <c r="N15" s="747"/>
      <c r="O15" s="747"/>
      <c r="P15" s="747"/>
      <c r="Q15" s="747"/>
      <c r="R15" s="747"/>
    </row>
    <row r="16" spans="1:18" s="18" customFormat="1" ht="32.25" customHeight="1">
      <c r="A16" s="730" t="s">
        <v>971</v>
      </c>
      <c r="B16" s="870">
        <f>SUM(C16:F16)</f>
        <v>2</v>
      </c>
      <c r="C16" s="867" t="s">
        <v>943</v>
      </c>
      <c r="D16" s="867" t="s">
        <v>943</v>
      </c>
      <c r="E16" s="867">
        <v>1</v>
      </c>
      <c r="F16" s="867">
        <v>1</v>
      </c>
      <c r="G16" s="730" t="s">
        <v>971</v>
      </c>
      <c r="H16" s="871">
        <f t="shared" ref="H16:H24" si="0">SUM(I16:R16)</f>
        <v>83</v>
      </c>
      <c r="I16" s="872">
        <v>4</v>
      </c>
      <c r="J16" s="872">
        <v>1</v>
      </c>
      <c r="K16" s="873" t="s">
        <v>33</v>
      </c>
      <c r="L16" s="872">
        <v>1</v>
      </c>
      <c r="M16" s="873" t="s">
        <v>33</v>
      </c>
      <c r="N16" s="873" t="s">
        <v>33</v>
      </c>
      <c r="O16" s="873" t="s">
        <v>33</v>
      </c>
      <c r="P16" s="872">
        <v>76</v>
      </c>
      <c r="Q16" s="873" t="s">
        <v>954</v>
      </c>
      <c r="R16" s="872">
        <v>1</v>
      </c>
    </row>
    <row r="17" spans="1:18" s="18" customFormat="1" ht="32.25" customHeight="1">
      <c r="A17" s="730" t="s">
        <v>972</v>
      </c>
      <c r="B17" s="870">
        <f>SUM(C17:F17)</f>
        <v>1</v>
      </c>
      <c r="C17" s="867" t="s">
        <v>943</v>
      </c>
      <c r="D17" s="867" t="s">
        <v>943</v>
      </c>
      <c r="E17" s="867">
        <v>1</v>
      </c>
      <c r="F17" s="867" t="s">
        <v>943</v>
      </c>
      <c r="G17" s="730" t="s">
        <v>972</v>
      </c>
      <c r="H17" s="871">
        <f t="shared" si="0"/>
        <v>13</v>
      </c>
      <c r="I17" s="872">
        <v>9</v>
      </c>
      <c r="J17" s="873" t="s">
        <v>954</v>
      </c>
      <c r="K17" s="873" t="s">
        <v>33</v>
      </c>
      <c r="L17" s="873" t="s">
        <v>954</v>
      </c>
      <c r="M17" s="873" t="s">
        <v>33</v>
      </c>
      <c r="N17" s="873" t="s">
        <v>33</v>
      </c>
      <c r="O17" s="873" t="s">
        <v>33</v>
      </c>
      <c r="P17" s="872">
        <v>4</v>
      </c>
      <c r="Q17" s="873" t="s">
        <v>954</v>
      </c>
      <c r="R17" s="873" t="s">
        <v>954</v>
      </c>
    </row>
    <row r="18" spans="1:18" s="18" customFormat="1" ht="32.25" customHeight="1">
      <c r="A18" s="730" t="s">
        <v>973</v>
      </c>
      <c r="B18" s="870" t="s">
        <v>944</v>
      </c>
      <c r="C18" s="867" t="s">
        <v>944</v>
      </c>
      <c r="D18" s="867" t="s">
        <v>944</v>
      </c>
      <c r="E18" s="867" t="s">
        <v>943</v>
      </c>
      <c r="F18" s="867" t="s">
        <v>944</v>
      </c>
      <c r="G18" s="730" t="s">
        <v>973</v>
      </c>
      <c r="H18" s="871">
        <f t="shared" si="0"/>
        <v>23</v>
      </c>
      <c r="I18" s="872">
        <v>7</v>
      </c>
      <c r="J18" s="873" t="s">
        <v>954</v>
      </c>
      <c r="K18" s="873" t="s">
        <v>33</v>
      </c>
      <c r="L18" s="873">
        <v>1</v>
      </c>
      <c r="M18" s="873" t="s">
        <v>33</v>
      </c>
      <c r="N18" s="873" t="s">
        <v>33</v>
      </c>
      <c r="O18" s="873" t="s">
        <v>33</v>
      </c>
      <c r="P18" s="872">
        <v>15</v>
      </c>
      <c r="Q18" s="873" t="s">
        <v>955</v>
      </c>
      <c r="R18" s="873" t="s">
        <v>955</v>
      </c>
    </row>
    <row r="19" spans="1:18" s="18" customFormat="1" ht="32.25" customHeight="1">
      <c r="A19" s="730" t="s">
        <v>974</v>
      </c>
      <c r="B19" s="870" t="s">
        <v>944</v>
      </c>
      <c r="C19" s="867" t="s">
        <v>944</v>
      </c>
      <c r="D19" s="867" t="s">
        <v>944</v>
      </c>
      <c r="E19" s="867" t="s">
        <v>943</v>
      </c>
      <c r="F19" s="867" t="s">
        <v>943</v>
      </c>
      <c r="G19" s="730" t="s">
        <v>974</v>
      </c>
      <c r="H19" s="871">
        <f t="shared" si="0"/>
        <v>19</v>
      </c>
      <c r="I19" s="872">
        <v>4</v>
      </c>
      <c r="J19" s="873" t="s">
        <v>954</v>
      </c>
      <c r="K19" s="873" t="s">
        <v>33</v>
      </c>
      <c r="L19" s="873" t="s">
        <v>954</v>
      </c>
      <c r="M19" s="873" t="s">
        <v>33</v>
      </c>
      <c r="N19" s="873" t="s">
        <v>33</v>
      </c>
      <c r="O19" s="873" t="s">
        <v>33</v>
      </c>
      <c r="P19" s="872">
        <v>14</v>
      </c>
      <c r="Q19" s="873" t="s">
        <v>956</v>
      </c>
      <c r="R19" s="872">
        <v>1</v>
      </c>
    </row>
    <row r="20" spans="1:18" s="18" customFormat="1" ht="32.25" customHeight="1">
      <c r="A20" s="730" t="s">
        <v>975</v>
      </c>
      <c r="B20" s="870">
        <f>SUM(C20:F20)</f>
        <v>2</v>
      </c>
      <c r="C20" s="867" t="s">
        <v>944</v>
      </c>
      <c r="D20" s="867" t="s">
        <v>944</v>
      </c>
      <c r="E20" s="866">
        <v>2</v>
      </c>
      <c r="F20" s="867" t="s">
        <v>944</v>
      </c>
      <c r="G20" s="730" t="s">
        <v>975</v>
      </c>
      <c r="H20" s="871">
        <f t="shared" si="0"/>
        <v>40</v>
      </c>
      <c r="I20" s="872">
        <v>5</v>
      </c>
      <c r="J20" s="873" t="s">
        <v>954</v>
      </c>
      <c r="K20" s="873" t="s">
        <v>33</v>
      </c>
      <c r="L20" s="873" t="s">
        <v>958</v>
      </c>
      <c r="M20" s="873" t="s">
        <v>33</v>
      </c>
      <c r="N20" s="873" t="s">
        <v>33</v>
      </c>
      <c r="O20" s="873" t="s">
        <v>33</v>
      </c>
      <c r="P20" s="872">
        <v>35</v>
      </c>
      <c r="Q20" s="873" t="s">
        <v>958</v>
      </c>
      <c r="R20" s="873" t="s">
        <v>954</v>
      </c>
    </row>
    <row r="21" spans="1:18" s="18" customFormat="1" ht="32.25" customHeight="1">
      <c r="A21" s="730" t="s">
        <v>976</v>
      </c>
      <c r="B21" s="870" t="s">
        <v>944</v>
      </c>
      <c r="C21" s="867" t="s">
        <v>943</v>
      </c>
      <c r="D21" s="867" t="s">
        <v>943</v>
      </c>
      <c r="E21" s="867" t="s">
        <v>943</v>
      </c>
      <c r="F21" s="867" t="s">
        <v>944</v>
      </c>
      <c r="G21" s="730" t="s">
        <v>976</v>
      </c>
      <c r="H21" s="871">
        <f t="shared" si="0"/>
        <v>28</v>
      </c>
      <c r="I21" s="872">
        <v>5</v>
      </c>
      <c r="J21" s="873" t="s">
        <v>954</v>
      </c>
      <c r="K21" s="873" t="s">
        <v>33</v>
      </c>
      <c r="L21" s="873" t="s">
        <v>956</v>
      </c>
      <c r="M21" s="873" t="s">
        <v>33</v>
      </c>
      <c r="N21" s="873" t="s">
        <v>33</v>
      </c>
      <c r="O21" s="873" t="s">
        <v>33</v>
      </c>
      <c r="P21" s="872">
        <v>22</v>
      </c>
      <c r="Q21" s="873" t="s">
        <v>954</v>
      </c>
      <c r="R21" s="873">
        <v>1</v>
      </c>
    </row>
    <row r="22" spans="1:18" s="18" customFormat="1" ht="32.25" customHeight="1">
      <c r="A22" s="730" t="s">
        <v>977</v>
      </c>
      <c r="B22" s="870" t="s">
        <v>944</v>
      </c>
      <c r="C22" s="867" t="s">
        <v>943</v>
      </c>
      <c r="D22" s="867" t="s">
        <v>943</v>
      </c>
      <c r="E22" s="867" t="s">
        <v>943</v>
      </c>
      <c r="F22" s="867" t="s">
        <v>943</v>
      </c>
      <c r="G22" s="730" t="s">
        <v>977</v>
      </c>
      <c r="H22" s="871">
        <f t="shared" si="0"/>
        <v>28</v>
      </c>
      <c r="I22" s="872">
        <v>4</v>
      </c>
      <c r="J22" s="873">
        <v>1</v>
      </c>
      <c r="K22" s="873" t="s">
        <v>33</v>
      </c>
      <c r="L22" s="873" t="s">
        <v>958</v>
      </c>
      <c r="M22" s="873" t="s">
        <v>33</v>
      </c>
      <c r="N22" s="873" t="s">
        <v>33</v>
      </c>
      <c r="O22" s="873" t="s">
        <v>33</v>
      </c>
      <c r="P22" s="872">
        <v>23</v>
      </c>
      <c r="Q22" s="873" t="s">
        <v>955</v>
      </c>
      <c r="R22" s="873" t="s">
        <v>954</v>
      </c>
    </row>
    <row r="23" spans="1:18" s="18" customFormat="1" ht="32.25" customHeight="1">
      <c r="A23" s="730" t="s">
        <v>978</v>
      </c>
      <c r="B23" s="870">
        <f>SUM(C23:F23)</f>
        <v>1</v>
      </c>
      <c r="C23" s="867" t="s">
        <v>943</v>
      </c>
      <c r="D23" s="867" t="s">
        <v>943</v>
      </c>
      <c r="E23" s="867" t="s">
        <v>943</v>
      </c>
      <c r="F23" s="866">
        <v>1</v>
      </c>
      <c r="G23" s="730" t="s">
        <v>978</v>
      </c>
      <c r="H23" s="871">
        <f t="shared" si="0"/>
        <v>22</v>
      </c>
      <c r="I23" s="872">
        <v>2</v>
      </c>
      <c r="J23" s="873" t="s">
        <v>955</v>
      </c>
      <c r="K23" s="873" t="s">
        <v>33</v>
      </c>
      <c r="L23" s="873" t="s">
        <v>955</v>
      </c>
      <c r="M23" s="873" t="s">
        <v>33</v>
      </c>
      <c r="N23" s="873" t="s">
        <v>33</v>
      </c>
      <c r="O23" s="873" t="s">
        <v>33</v>
      </c>
      <c r="P23" s="872">
        <v>20</v>
      </c>
      <c r="Q23" s="873" t="s">
        <v>958</v>
      </c>
      <c r="R23" s="873" t="s">
        <v>954</v>
      </c>
    </row>
    <row r="24" spans="1:18" s="18" customFormat="1" ht="32.25" customHeight="1" thickBot="1">
      <c r="A24" s="921" t="s">
        <v>979</v>
      </c>
      <c r="B24" s="926" t="s">
        <v>944</v>
      </c>
      <c r="C24" s="924" t="s">
        <v>943</v>
      </c>
      <c r="D24" s="924" t="s">
        <v>943</v>
      </c>
      <c r="E24" s="924" t="s">
        <v>943</v>
      </c>
      <c r="F24" s="924" t="s">
        <v>943</v>
      </c>
      <c r="G24" s="921" t="s">
        <v>979</v>
      </c>
      <c r="H24" s="927">
        <f t="shared" si="0"/>
        <v>6</v>
      </c>
      <c r="I24" s="928">
        <v>1</v>
      </c>
      <c r="J24" s="929" t="s">
        <v>954</v>
      </c>
      <c r="K24" s="929" t="s">
        <v>33</v>
      </c>
      <c r="L24" s="929" t="s">
        <v>954</v>
      </c>
      <c r="M24" s="929" t="s">
        <v>33</v>
      </c>
      <c r="N24" s="929" t="s">
        <v>33</v>
      </c>
      <c r="O24" s="929" t="s">
        <v>33</v>
      </c>
      <c r="P24" s="928">
        <v>5</v>
      </c>
      <c r="Q24" s="929" t="s">
        <v>954</v>
      </c>
      <c r="R24" s="929" t="s">
        <v>954</v>
      </c>
    </row>
    <row r="25" spans="1:18" s="18" customFormat="1" ht="16.5">
      <c r="A25" s="1027"/>
      <c r="B25" s="1027"/>
      <c r="C25" s="1027"/>
      <c r="D25" s="1027"/>
      <c r="E25" s="1027"/>
      <c r="F25" s="336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s="18" customFormat="1" ht="13.5" customHeight="1">
      <c r="A26" s="1030" t="s">
        <v>518</v>
      </c>
      <c r="B26" s="1030"/>
      <c r="C26" s="1030"/>
      <c r="D26" s="1029" t="s">
        <v>520</v>
      </c>
      <c r="E26" s="1029"/>
      <c r="F26" s="1029"/>
      <c r="G26" s="1031" t="s">
        <v>517</v>
      </c>
      <c r="H26" s="1031"/>
      <c r="I26" s="1031"/>
      <c r="J26" s="1031"/>
      <c r="K26" s="1031"/>
      <c r="L26" s="1029" t="s">
        <v>519</v>
      </c>
      <c r="M26" s="1029"/>
      <c r="N26" s="1029"/>
      <c r="O26" s="1029"/>
      <c r="P26" s="1029"/>
      <c r="Q26" s="1029"/>
      <c r="R26" s="1029"/>
    </row>
    <row r="27" spans="1:18" s="18" customFormat="1"/>
    <row r="28" spans="1:18" s="18" customFormat="1"/>
    <row r="29" spans="1:18" s="18" customFormat="1"/>
    <row r="30" spans="1:18" s="18" customFormat="1"/>
    <row r="31" spans="1:18" s="18" customFormat="1"/>
    <row r="32" spans="1:18" s="18" customFormat="1"/>
    <row r="33" s="18" customFormat="1"/>
    <row r="34" s="18" customFormat="1"/>
    <row r="35" s="18" customFormat="1"/>
    <row r="36" s="18" customFormat="1"/>
    <row r="37" s="18" customFormat="1"/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</sheetData>
  <mergeCells count="18">
    <mergeCell ref="L26:R26"/>
    <mergeCell ref="A25:E25"/>
    <mergeCell ref="A7:A8"/>
    <mergeCell ref="G7:G8"/>
    <mergeCell ref="A26:C26"/>
    <mergeCell ref="D26:F26"/>
    <mergeCell ref="G26:K26"/>
    <mergeCell ref="A5:A6"/>
    <mergeCell ref="B5:F5"/>
    <mergeCell ref="G5:G6"/>
    <mergeCell ref="H5:R5"/>
    <mergeCell ref="B6:F6"/>
    <mergeCell ref="H6:R6"/>
    <mergeCell ref="A1:F1"/>
    <mergeCell ref="G1:R1"/>
    <mergeCell ref="A2:F2"/>
    <mergeCell ref="G2:R2"/>
    <mergeCell ref="O4:R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9"/>
  <sheetViews>
    <sheetView workbookViewId="0">
      <selection activeCell="V33" sqref="V33"/>
    </sheetView>
  </sheetViews>
  <sheetFormatPr defaultRowHeight="13.5"/>
  <cols>
    <col min="1" max="1" width="8.77734375" customWidth="1"/>
    <col min="2" max="2" width="6.109375" customWidth="1"/>
    <col min="3" max="3" width="5.21875" customWidth="1"/>
    <col min="4" max="4" width="6" customWidth="1"/>
    <col min="5" max="5" width="4.5546875" customWidth="1"/>
    <col min="6" max="6" width="4.6640625" customWidth="1"/>
    <col min="7" max="7" width="7.21875" customWidth="1"/>
    <col min="8" max="8" width="5.5546875" customWidth="1"/>
    <col min="9" max="11" width="7.21875" customWidth="1"/>
    <col min="12" max="12" width="6.44140625" customWidth="1"/>
    <col min="13" max="13" width="9.6640625" customWidth="1"/>
    <col min="14" max="14" width="4.5546875" customWidth="1"/>
    <col min="15" max="15" width="6.77734375" customWidth="1"/>
    <col min="16" max="16" width="4.21875" customWidth="1"/>
    <col min="17" max="17" width="5.44140625" customWidth="1"/>
    <col min="18" max="18" width="3.77734375" customWidth="1"/>
    <col min="19" max="22" width="5.44140625" customWidth="1"/>
    <col min="23" max="23" width="4.109375" customWidth="1"/>
    <col min="24" max="26" width="5.44140625" customWidth="1"/>
  </cols>
  <sheetData>
    <row r="1" spans="1:27" ht="22.5">
      <c r="A1" s="971" t="s">
        <v>777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 t="s">
        <v>778</v>
      </c>
      <c r="N1" s="971"/>
      <c r="O1" s="971"/>
      <c r="P1" s="971"/>
      <c r="Q1" s="971"/>
      <c r="R1" s="971"/>
      <c r="S1" s="971"/>
      <c r="T1" s="971"/>
      <c r="U1" s="971"/>
      <c r="V1" s="971"/>
      <c r="W1" s="971"/>
      <c r="X1" s="971"/>
      <c r="Y1" s="971"/>
      <c r="Z1" s="971"/>
    </row>
    <row r="2" spans="1:27" ht="18.75">
      <c r="A2" s="1028" t="s">
        <v>766</v>
      </c>
      <c r="B2" s="1028"/>
      <c r="C2" s="1028"/>
      <c r="D2" s="1028"/>
      <c r="E2" s="1028"/>
      <c r="F2" s="1028"/>
      <c r="G2" s="1028"/>
      <c r="H2" s="1028"/>
      <c r="I2" s="1028"/>
      <c r="J2" s="1028"/>
      <c r="K2" s="1028"/>
      <c r="L2" s="1028"/>
      <c r="M2" s="1028" t="s">
        <v>244</v>
      </c>
      <c r="N2" s="1028"/>
      <c r="O2" s="1028"/>
      <c r="P2" s="1028"/>
      <c r="Q2" s="1028"/>
      <c r="R2" s="1028"/>
      <c r="S2" s="1028"/>
      <c r="T2" s="1028"/>
      <c r="U2" s="1028"/>
      <c r="V2" s="1028"/>
      <c r="W2" s="1028"/>
      <c r="X2" s="1028"/>
      <c r="Y2" s="1028"/>
      <c r="Z2" s="1028"/>
    </row>
    <row r="3" spans="1:27" ht="18.75">
      <c r="A3" s="1"/>
    </row>
    <row r="4" spans="1:27" ht="17.25" thickBot="1">
      <c r="A4" s="974" t="s">
        <v>245</v>
      </c>
      <c r="B4" s="974"/>
      <c r="C4" s="30"/>
      <c r="D4" s="30"/>
      <c r="E4" s="30"/>
      <c r="F4" s="30"/>
      <c r="G4" s="30"/>
      <c r="H4" s="30"/>
      <c r="I4" s="30"/>
      <c r="J4" s="30"/>
      <c r="K4" s="168"/>
      <c r="L4" s="159" t="s">
        <v>156</v>
      </c>
      <c r="M4" s="30" t="s">
        <v>245</v>
      </c>
      <c r="N4" s="30"/>
      <c r="O4" s="30"/>
      <c r="P4" s="30"/>
      <c r="Q4" s="30"/>
      <c r="R4" s="30"/>
      <c r="S4" s="30"/>
      <c r="T4" s="30"/>
      <c r="U4" s="31"/>
      <c r="V4" s="159"/>
      <c r="W4" s="32"/>
      <c r="X4" s="1032" t="s">
        <v>156</v>
      </c>
      <c r="Y4" s="1032"/>
      <c r="Z4" s="1032"/>
    </row>
    <row r="5" spans="1:27" ht="24.75" customHeight="1">
      <c r="A5" s="1034" t="s">
        <v>246</v>
      </c>
      <c r="B5" s="1035" t="s">
        <v>85</v>
      </c>
      <c r="C5" s="1036" t="s">
        <v>247</v>
      </c>
      <c r="D5" s="1037"/>
      <c r="E5" s="1037"/>
      <c r="F5" s="1037"/>
      <c r="G5" s="1037"/>
      <c r="H5" s="1037"/>
      <c r="I5" s="1037"/>
      <c r="J5" s="1037"/>
      <c r="K5" s="1034"/>
      <c r="L5" s="1036" t="s">
        <v>248</v>
      </c>
      <c r="M5" s="1034" t="s">
        <v>36</v>
      </c>
      <c r="N5" s="1036" t="s">
        <v>249</v>
      </c>
      <c r="O5" s="1037"/>
      <c r="P5" s="1037"/>
      <c r="Q5" s="1037"/>
      <c r="R5" s="1036" t="s">
        <v>250</v>
      </c>
      <c r="S5" s="1037"/>
      <c r="T5" s="1037"/>
      <c r="U5" s="1037"/>
      <c r="V5" s="1034"/>
      <c r="W5" s="1036" t="s">
        <v>251</v>
      </c>
      <c r="X5" s="1037"/>
      <c r="Y5" s="1037"/>
      <c r="Z5" s="1037"/>
    </row>
    <row r="6" spans="1:27" ht="41.25" customHeight="1">
      <c r="A6" s="995"/>
      <c r="B6" s="989"/>
      <c r="C6" s="169" t="s">
        <v>30</v>
      </c>
      <c r="D6" s="1038" t="s">
        <v>252</v>
      </c>
      <c r="E6" s="1039"/>
      <c r="F6" s="1040"/>
      <c r="G6" s="169" t="s">
        <v>253</v>
      </c>
      <c r="H6" s="48" t="s">
        <v>254</v>
      </c>
      <c r="I6" s="48" t="s">
        <v>255</v>
      </c>
      <c r="J6" s="48" t="s">
        <v>256</v>
      </c>
      <c r="K6" s="169" t="s">
        <v>257</v>
      </c>
      <c r="L6" s="993"/>
      <c r="M6" s="995"/>
      <c r="N6" s="993" t="s">
        <v>258</v>
      </c>
      <c r="O6" s="1041"/>
      <c r="P6" s="1041"/>
      <c r="Q6" s="1041"/>
      <c r="R6" s="1042" t="s">
        <v>259</v>
      </c>
      <c r="S6" s="1043"/>
      <c r="T6" s="1043"/>
      <c r="U6" s="1043"/>
      <c r="V6" s="1033"/>
      <c r="W6" s="993" t="s">
        <v>260</v>
      </c>
      <c r="X6" s="1041"/>
      <c r="Y6" s="1041"/>
      <c r="Z6" s="1041"/>
    </row>
    <row r="7" spans="1:27" ht="39.75" customHeight="1">
      <c r="A7" s="995" t="s">
        <v>261</v>
      </c>
      <c r="B7" s="989" t="s">
        <v>262</v>
      </c>
      <c r="C7" s="989" t="s">
        <v>28</v>
      </c>
      <c r="D7" s="169" t="s">
        <v>263</v>
      </c>
      <c r="E7" s="169" t="s">
        <v>264</v>
      </c>
      <c r="F7" s="169" t="s">
        <v>97</v>
      </c>
      <c r="G7" s="989" t="s">
        <v>265</v>
      </c>
      <c r="H7" s="989" t="s">
        <v>266</v>
      </c>
      <c r="I7" s="989" t="s">
        <v>267</v>
      </c>
      <c r="J7" s="989" t="s">
        <v>268</v>
      </c>
      <c r="K7" s="989" t="s">
        <v>269</v>
      </c>
      <c r="L7" s="993"/>
      <c r="M7" s="995" t="s">
        <v>175</v>
      </c>
      <c r="N7" s="48" t="s">
        <v>30</v>
      </c>
      <c r="O7" s="48" t="s">
        <v>270</v>
      </c>
      <c r="P7" s="48" t="s">
        <v>271</v>
      </c>
      <c r="Q7" s="48" t="s">
        <v>272</v>
      </c>
      <c r="R7" s="48" t="s">
        <v>30</v>
      </c>
      <c r="S7" s="48" t="s">
        <v>273</v>
      </c>
      <c r="T7" s="48" t="s">
        <v>274</v>
      </c>
      <c r="U7" s="48" t="s">
        <v>275</v>
      </c>
      <c r="V7" s="48" t="s">
        <v>276</v>
      </c>
      <c r="W7" s="48" t="s">
        <v>30</v>
      </c>
      <c r="X7" s="48" t="s">
        <v>277</v>
      </c>
      <c r="Y7" s="48" t="s">
        <v>278</v>
      </c>
      <c r="Z7" s="48" t="s">
        <v>279</v>
      </c>
    </row>
    <row r="8" spans="1:27" ht="53.25" customHeight="1">
      <c r="A8" s="1033"/>
      <c r="B8" s="990"/>
      <c r="C8" s="990"/>
      <c r="D8" s="160" t="s">
        <v>280</v>
      </c>
      <c r="E8" s="160" t="s">
        <v>281</v>
      </c>
      <c r="F8" s="160" t="s">
        <v>29</v>
      </c>
      <c r="G8" s="990"/>
      <c r="H8" s="990"/>
      <c r="I8" s="990"/>
      <c r="J8" s="990"/>
      <c r="K8" s="990"/>
      <c r="L8" s="994"/>
      <c r="M8" s="1033"/>
      <c r="N8" s="161" t="s">
        <v>28</v>
      </c>
      <c r="O8" s="62" t="s">
        <v>320</v>
      </c>
      <c r="P8" s="161" t="s">
        <v>282</v>
      </c>
      <c r="Q8" s="161" t="s">
        <v>283</v>
      </c>
      <c r="R8" s="161" t="s">
        <v>28</v>
      </c>
      <c r="S8" s="161" t="s">
        <v>284</v>
      </c>
      <c r="T8" s="161" t="s">
        <v>285</v>
      </c>
      <c r="U8" s="161" t="s">
        <v>319</v>
      </c>
      <c r="V8" s="161" t="s">
        <v>29</v>
      </c>
      <c r="W8" s="161" t="s">
        <v>28</v>
      </c>
      <c r="X8" s="161" t="s">
        <v>286</v>
      </c>
      <c r="Y8" s="161" t="s">
        <v>287</v>
      </c>
      <c r="Z8" s="161" t="s">
        <v>288</v>
      </c>
    </row>
    <row r="9" spans="1:27" ht="18" customHeight="1">
      <c r="A9" s="63"/>
      <c r="B9" s="36"/>
      <c r="C9" s="36"/>
      <c r="D9" s="165"/>
      <c r="E9" s="165"/>
      <c r="F9" s="162"/>
      <c r="G9" s="36"/>
      <c r="H9" s="36"/>
      <c r="I9" s="36"/>
      <c r="J9" s="36"/>
      <c r="K9" s="36"/>
      <c r="L9" s="36"/>
      <c r="M9" s="32"/>
      <c r="N9" s="77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7" ht="20.25" customHeight="1">
      <c r="A10" s="594">
        <v>2017</v>
      </c>
      <c r="B10" s="170">
        <v>3768</v>
      </c>
      <c r="C10" s="170">
        <v>3090</v>
      </c>
      <c r="D10" s="170">
        <v>440</v>
      </c>
      <c r="E10" s="170">
        <v>257</v>
      </c>
      <c r="F10" s="170">
        <v>183</v>
      </c>
      <c r="G10" s="170">
        <v>2156</v>
      </c>
      <c r="H10" s="170">
        <v>41</v>
      </c>
      <c r="I10" s="170">
        <v>198</v>
      </c>
      <c r="J10" s="170">
        <v>247</v>
      </c>
      <c r="K10" s="170">
        <v>8</v>
      </c>
      <c r="L10" s="170">
        <v>43</v>
      </c>
      <c r="M10" s="594">
        <v>2017</v>
      </c>
      <c r="N10" s="601">
        <v>200</v>
      </c>
      <c r="O10" s="601">
        <v>26</v>
      </c>
      <c r="P10" s="601">
        <v>1</v>
      </c>
      <c r="Q10" s="601">
        <v>173</v>
      </c>
      <c r="R10" s="601">
        <v>197</v>
      </c>
      <c r="S10" s="601">
        <v>195</v>
      </c>
      <c r="T10" s="601">
        <v>2</v>
      </c>
      <c r="U10" s="601" t="s">
        <v>33</v>
      </c>
      <c r="V10" s="601" t="s">
        <v>33</v>
      </c>
      <c r="W10" s="601">
        <v>238</v>
      </c>
      <c r="X10" s="601" t="s">
        <v>33</v>
      </c>
      <c r="Y10" s="601" t="s">
        <v>33</v>
      </c>
      <c r="Z10" s="601">
        <v>238</v>
      </c>
      <c r="AA10" s="425"/>
    </row>
    <row r="11" spans="1:27" ht="20.25" customHeight="1">
      <c r="A11" s="594">
        <v>2018</v>
      </c>
      <c r="B11" s="170">
        <v>3787</v>
      </c>
      <c r="C11" s="170">
        <v>3128</v>
      </c>
      <c r="D11" s="170">
        <v>451</v>
      </c>
      <c r="E11" s="170">
        <v>45</v>
      </c>
      <c r="F11" s="170">
        <v>406</v>
      </c>
      <c r="G11" s="170">
        <v>2190</v>
      </c>
      <c r="H11" s="170">
        <v>41</v>
      </c>
      <c r="I11" s="170">
        <v>190</v>
      </c>
      <c r="J11" s="170">
        <v>248</v>
      </c>
      <c r="K11" s="170">
        <v>8</v>
      </c>
      <c r="L11" s="170">
        <v>44</v>
      </c>
      <c r="M11" s="594">
        <v>2018</v>
      </c>
      <c r="N11" s="601">
        <v>189</v>
      </c>
      <c r="O11" s="601">
        <v>22</v>
      </c>
      <c r="P11" s="601" t="s">
        <v>33</v>
      </c>
      <c r="Q11" s="601">
        <v>167</v>
      </c>
      <c r="R11" s="601">
        <v>199</v>
      </c>
      <c r="S11" s="601">
        <v>197</v>
      </c>
      <c r="T11" s="601">
        <v>2</v>
      </c>
      <c r="U11" s="601" t="s">
        <v>33</v>
      </c>
      <c r="V11" s="601" t="s">
        <v>33</v>
      </c>
      <c r="W11" s="601">
        <v>227</v>
      </c>
      <c r="X11" s="601" t="s">
        <v>33</v>
      </c>
      <c r="Y11" s="601" t="s">
        <v>33</v>
      </c>
      <c r="Z11" s="601">
        <v>227</v>
      </c>
      <c r="AA11" s="425"/>
    </row>
    <row r="12" spans="1:27" ht="20.25" customHeight="1">
      <c r="A12" s="594">
        <v>2019</v>
      </c>
      <c r="B12" s="171">
        <v>3772</v>
      </c>
      <c r="C12" s="171">
        <v>3122</v>
      </c>
      <c r="D12" s="171">
        <v>468</v>
      </c>
      <c r="E12" s="171">
        <v>44</v>
      </c>
      <c r="F12" s="171">
        <v>424</v>
      </c>
      <c r="G12" s="171">
        <v>2171</v>
      </c>
      <c r="H12" s="171">
        <v>46</v>
      </c>
      <c r="I12" s="171">
        <v>187</v>
      </c>
      <c r="J12" s="171">
        <v>242</v>
      </c>
      <c r="K12" s="171">
        <v>8</v>
      </c>
      <c r="L12" s="171">
        <v>44</v>
      </c>
      <c r="M12" s="594">
        <v>2019</v>
      </c>
      <c r="N12" s="600">
        <v>197</v>
      </c>
      <c r="O12" s="600">
        <v>20</v>
      </c>
      <c r="P12" s="601" t="s">
        <v>33</v>
      </c>
      <c r="Q12" s="600">
        <v>177</v>
      </c>
      <c r="R12" s="600">
        <v>206</v>
      </c>
      <c r="S12" s="600">
        <v>204</v>
      </c>
      <c r="T12" s="600">
        <v>2</v>
      </c>
      <c r="U12" s="600" t="s">
        <v>33</v>
      </c>
      <c r="V12" s="601" t="s">
        <v>33</v>
      </c>
      <c r="W12" s="600">
        <v>203</v>
      </c>
      <c r="X12" s="601" t="s">
        <v>33</v>
      </c>
      <c r="Y12" s="600" t="s">
        <v>33</v>
      </c>
      <c r="Z12" s="600">
        <v>203</v>
      </c>
      <c r="AA12" s="425"/>
    </row>
    <row r="13" spans="1:27" ht="20.25" customHeight="1">
      <c r="A13" s="512">
        <v>2020</v>
      </c>
      <c r="B13" s="171">
        <v>3790</v>
      </c>
      <c r="C13" s="171">
        <v>3088</v>
      </c>
      <c r="D13" s="171">
        <v>470</v>
      </c>
      <c r="E13" s="171">
        <v>42</v>
      </c>
      <c r="F13" s="171">
        <v>428</v>
      </c>
      <c r="G13" s="171">
        <v>2151</v>
      </c>
      <c r="H13" s="171">
        <v>43</v>
      </c>
      <c r="I13" s="171">
        <v>179</v>
      </c>
      <c r="J13" s="171">
        <v>238</v>
      </c>
      <c r="K13" s="171">
        <v>7</v>
      </c>
      <c r="L13" s="171">
        <v>45</v>
      </c>
      <c r="M13" s="512">
        <v>2020</v>
      </c>
      <c r="N13" s="521">
        <v>201</v>
      </c>
      <c r="O13" s="521">
        <v>21</v>
      </c>
      <c r="P13" s="519" t="s">
        <v>33</v>
      </c>
      <c r="Q13" s="521">
        <v>180</v>
      </c>
      <c r="R13" s="521">
        <v>219</v>
      </c>
      <c r="S13" s="521">
        <v>216</v>
      </c>
      <c r="T13" s="521">
        <v>3</v>
      </c>
      <c r="U13" s="521" t="s">
        <v>33</v>
      </c>
      <c r="V13" s="519" t="s">
        <v>33</v>
      </c>
      <c r="W13" s="521">
        <v>237</v>
      </c>
      <c r="X13" s="519" t="s">
        <v>33</v>
      </c>
      <c r="Y13" s="521" t="s">
        <v>33</v>
      </c>
      <c r="Z13" s="521">
        <v>237</v>
      </c>
      <c r="AA13" s="425"/>
    </row>
    <row r="14" spans="1:27" ht="20.25" customHeight="1">
      <c r="A14" s="750">
        <v>2021</v>
      </c>
      <c r="B14" s="751">
        <f t="shared" ref="B14:L14" si="0">SUM(B16:B24)</f>
        <v>3642</v>
      </c>
      <c r="C14" s="751">
        <f t="shared" si="0"/>
        <v>2969</v>
      </c>
      <c r="D14" s="751">
        <f t="shared" si="0"/>
        <v>457</v>
      </c>
      <c r="E14" s="751">
        <f t="shared" si="0"/>
        <v>32</v>
      </c>
      <c r="F14" s="751">
        <f t="shared" si="0"/>
        <v>425</v>
      </c>
      <c r="G14" s="751">
        <f t="shared" si="0"/>
        <v>2067</v>
      </c>
      <c r="H14" s="751">
        <f t="shared" si="0"/>
        <v>36</v>
      </c>
      <c r="I14" s="751">
        <f t="shared" si="0"/>
        <v>164</v>
      </c>
      <c r="J14" s="751">
        <f t="shared" si="0"/>
        <v>237</v>
      </c>
      <c r="K14" s="751">
        <f t="shared" si="0"/>
        <v>8</v>
      </c>
      <c r="L14" s="751">
        <f t="shared" si="0"/>
        <v>45</v>
      </c>
      <c r="M14" s="750">
        <v>2021</v>
      </c>
      <c r="N14" s="848">
        <f>SUM(N16:N24)</f>
        <v>197</v>
      </c>
      <c r="O14" s="848">
        <f>SUM(O16:O24)</f>
        <v>19</v>
      </c>
      <c r="P14" s="848" t="s">
        <v>168</v>
      </c>
      <c r="Q14" s="848">
        <f>SUM(Q16:Q24)</f>
        <v>178</v>
      </c>
      <c r="R14" s="848">
        <f>SUM(R16:R24)</f>
        <v>204</v>
      </c>
      <c r="S14" s="848">
        <f>SUM(S16:S24)</f>
        <v>201</v>
      </c>
      <c r="T14" s="848">
        <f>SUM(T16:T24)</f>
        <v>3</v>
      </c>
      <c r="U14" s="848" t="s">
        <v>168</v>
      </c>
      <c r="V14" s="848" t="s">
        <v>168</v>
      </c>
      <c r="W14" s="848">
        <f>SUM(W16:W24)</f>
        <v>227</v>
      </c>
      <c r="X14" s="848" t="s">
        <v>168</v>
      </c>
      <c r="Y14" s="848" t="s">
        <v>168</v>
      </c>
      <c r="Z14" s="848">
        <f>SUM(Z16:Z24)</f>
        <v>227</v>
      </c>
      <c r="AA14" s="425"/>
    </row>
    <row r="15" spans="1:27">
      <c r="A15" s="753"/>
      <c r="B15" s="754"/>
      <c r="C15" s="755"/>
      <c r="D15" s="755"/>
      <c r="E15" s="755"/>
      <c r="F15" s="755"/>
      <c r="G15" s="755"/>
      <c r="H15" s="755"/>
      <c r="I15" s="755"/>
      <c r="J15" s="755"/>
      <c r="K15" s="755"/>
      <c r="L15" s="755"/>
      <c r="M15" s="756"/>
      <c r="N15" s="757"/>
      <c r="O15" s="758"/>
      <c r="P15" s="758"/>
      <c r="Q15" s="758"/>
      <c r="R15" s="758"/>
      <c r="S15" s="758"/>
      <c r="T15" s="758"/>
      <c r="U15" s="759"/>
      <c r="V15" s="759"/>
      <c r="W15" s="760"/>
      <c r="X15" s="760"/>
      <c r="Y15" s="760"/>
      <c r="Z15" s="760"/>
      <c r="AA15" s="425"/>
    </row>
    <row r="16" spans="1:27" ht="34.5" customHeight="1">
      <c r="A16" s="730" t="s">
        <v>971</v>
      </c>
      <c r="B16" s="876">
        <f>SUM(C16,L16,N16,R16,W16)</f>
        <v>844</v>
      </c>
      <c r="C16" s="877">
        <f t="shared" ref="C16:C24" si="1">SUM(D16,G16:K16)</f>
        <v>675</v>
      </c>
      <c r="D16" s="877">
        <v>160</v>
      </c>
      <c r="E16" s="877">
        <v>10</v>
      </c>
      <c r="F16" s="877">
        <v>150</v>
      </c>
      <c r="G16" s="877">
        <v>433</v>
      </c>
      <c r="H16" s="877">
        <v>11</v>
      </c>
      <c r="I16" s="877">
        <v>35</v>
      </c>
      <c r="J16" s="877">
        <v>28</v>
      </c>
      <c r="K16" s="877">
        <v>8</v>
      </c>
      <c r="L16" s="877">
        <v>19</v>
      </c>
      <c r="M16" s="730" t="s">
        <v>971</v>
      </c>
      <c r="N16" s="881">
        <f t="shared" ref="N16:N24" si="2">SUM(O16:Q16)</f>
        <v>42</v>
      </c>
      <c r="O16" s="878">
        <v>2</v>
      </c>
      <c r="P16" s="879" t="s">
        <v>168</v>
      </c>
      <c r="Q16" s="879">
        <v>40</v>
      </c>
      <c r="R16" s="879">
        <f t="shared" ref="R16:R24" si="3">SUM(S16:V16)</f>
        <v>40</v>
      </c>
      <c r="S16" s="882">
        <v>38</v>
      </c>
      <c r="T16" s="879">
        <v>2</v>
      </c>
      <c r="U16" s="879" t="s">
        <v>168</v>
      </c>
      <c r="V16" s="879" t="s">
        <v>33</v>
      </c>
      <c r="W16" s="880">
        <f t="shared" ref="W16:W24" si="4">SUM(X16:Z16)</f>
        <v>68</v>
      </c>
      <c r="X16" s="878" t="s">
        <v>33</v>
      </c>
      <c r="Y16" s="878" t="s">
        <v>33</v>
      </c>
      <c r="Z16" s="878">
        <v>68</v>
      </c>
      <c r="AA16" s="425"/>
    </row>
    <row r="17" spans="1:27" ht="34.5" customHeight="1">
      <c r="A17" s="730" t="s">
        <v>972</v>
      </c>
      <c r="B17" s="876">
        <f t="shared" ref="B17" si="5">SUM(C17,L17,N17,R17,W17)</f>
        <v>190</v>
      </c>
      <c r="C17" s="877">
        <f t="shared" si="1"/>
        <v>159</v>
      </c>
      <c r="D17" s="877">
        <v>16</v>
      </c>
      <c r="E17" s="877">
        <v>1</v>
      </c>
      <c r="F17" s="877">
        <v>15</v>
      </c>
      <c r="G17" s="877">
        <v>110</v>
      </c>
      <c r="H17" s="877">
        <v>2</v>
      </c>
      <c r="I17" s="877">
        <v>15</v>
      </c>
      <c r="J17" s="877">
        <v>16</v>
      </c>
      <c r="K17" s="877" t="s">
        <v>168</v>
      </c>
      <c r="L17" s="877">
        <v>1</v>
      </c>
      <c r="M17" s="730" t="s">
        <v>972</v>
      </c>
      <c r="N17" s="881">
        <f t="shared" si="2"/>
        <v>4</v>
      </c>
      <c r="O17" s="879">
        <v>1</v>
      </c>
      <c r="P17" s="879" t="s">
        <v>168</v>
      </c>
      <c r="Q17" s="879">
        <v>3</v>
      </c>
      <c r="R17" s="879">
        <f t="shared" si="3"/>
        <v>9</v>
      </c>
      <c r="S17" s="882">
        <v>8</v>
      </c>
      <c r="T17" s="879">
        <v>1</v>
      </c>
      <c r="U17" s="879" t="s">
        <v>168</v>
      </c>
      <c r="V17" s="879" t="s">
        <v>33</v>
      </c>
      <c r="W17" s="878">
        <f t="shared" si="4"/>
        <v>17</v>
      </c>
      <c r="X17" s="878" t="s">
        <v>33</v>
      </c>
      <c r="Y17" s="878" t="s">
        <v>33</v>
      </c>
      <c r="Z17" s="878">
        <v>17</v>
      </c>
      <c r="AA17" s="425"/>
    </row>
    <row r="18" spans="1:27" ht="34.5" customHeight="1">
      <c r="A18" s="730" t="s">
        <v>973</v>
      </c>
      <c r="B18" s="876">
        <f t="shared" ref="B18" si="6">SUM(C18,L18,N18,R18,W18)</f>
        <v>174</v>
      </c>
      <c r="C18" s="877">
        <f t="shared" si="1"/>
        <v>127</v>
      </c>
      <c r="D18" s="877">
        <f>SUM(E18:F18)</f>
        <v>31</v>
      </c>
      <c r="E18" s="877">
        <v>2</v>
      </c>
      <c r="F18" s="877">
        <v>29</v>
      </c>
      <c r="G18" s="877">
        <v>91</v>
      </c>
      <c r="H18" s="877">
        <v>3</v>
      </c>
      <c r="I18" s="877">
        <v>1</v>
      </c>
      <c r="J18" s="877">
        <v>1</v>
      </c>
      <c r="K18" s="877" t="s">
        <v>168</v>
      </c>
      <c r="L18" s="877">
        <v>10</v>
      </c>
      <c r="M18" s="730" t="s">
        <v>973</v>
      </c>
      <c r="N18" s="881">
        <f t="shared" si="2"/>
        <v>11</v>
      </c>
      <c r="O18" s="879">
        <v>2</v>
      </c>
      <c r="P18" s="879" t="s">
        <v>168</v>
      </c>
      <c r="Q18" s="879">
        <v>9</v>
      </c>
      <c r="R18" s="879">
        <f t="shared" si="3"/>
        <v>11</v>
      </c>
      <c r="S18" s="882">
        <v>11</v>
      </c>
      <c r="T18" s="879" t="s">
        <v>168</v>
      </c>
      <c r="U18" s="879" t="s">
        <v>168</v>
      </c>
      <c r="V18" s="879" t="s">
        <v>33</v>
      </c>
      <c r="W18" s="878">
        <f t="shared" si="4"/>
        <v>15</v>
      </c>
      <c r="X18" s="878" t="s">
        <v>33</v>
      </c>
      <c r="Y18" s="878" t="s">
        <v>33</v>
      </c>
      <c r="Z18" s="878">
        <v>15</v>
      </c>
      <c r="AA18" s="425"/>
    </row>
    <row r="19" spans="1:27" ht="34.5" customHeight="1">
      <c r="A19" s="730" t="s">
        <v>974</v>
      </c>
      <c r="B19" s="876">
        <f t="shared" ref="B19" si="7">SUM(C19,L19,N19,R19,W19)</f>
        <v>194</v>
      </c>
      <c r="C19" s="877">
        <f t="shared" si="1"/>
        <v>141</v>
      </c>
      <c r="D19" s="877">
        <f>SUM(E19:F19)</f>
        <v>26</v>
      </c>
      <c r="E19" s="877">
        <v>1</v>
      </c>
      <c r="F19" s="877">
        <v>25</v>
      </c>
      <c r="G19" s="877">
        <v>102</v>
      </c>
      <c r="H19" s="877">
        <v>1</v>
      </c>
      <c r="I19" s="877">
        <v>8</v>
      </c>
      <c r="J19" s="877">
        <v>4</v>
      </c>
      <c r="K19" s="877" t="s">
        <v>168</v>
      </c>
      <c r="L19" s="877">
        <v>6</v>
      </c>
      <c r="M19" s="730" t="s">
        <v>974</v>
      </c>
      <c r="N19" s="881">
        <f t="shared" si="2"/>
        <v>14</v>
      </c>
      <c r="O19" s="879">
        <v>2</v>
      </c>
      <c r="P19" s="879" t="s">
        <v>168</v>
      </c>
      <c r="Q19" s="879">
        <v>12</v>
      </c>
      <c r="R19" s="879">
        <f t="shared" si="3"/>
        <v>20</v>
      </c>
      <c r="S19" s="882">
        <v>20</v>
      </c>
      <c r="T19" s="879" t="s">
        <v>168</v>
      </c>
      <c r="U19" s="879" t="s">
        <v>168</v>
      </c>
      <c r="V19" s="879" t="s">
        <v>33</v>
      </c>
      <c r="W19" s="878">
        <f t="shared" si="4"/>
        <v>13</v>
      </c>
      <c r="X19" s="878" t="s">
        <v>33</v>
      </c>
      <c r="Y19" s="878" t="s">
        <v>33</v>
      </c>
      <c r="Z19" s="878">
        <v>13</v>
      </c>
      <c r="AA19" s="425"/>
    </row>
    <row r="20" spans="1:27" ht="34.5" customHeight="1">
      <c r="A20" s="730" t="s">
        <v>975</v>
      </c>
      <c r="B20" s="876">
        <f t="shared" ref="B20" si="8">SUM(C20,L20,N20,R20,W20)</f>
        <v>808</v>
      </c>
      <c r="C20" s="877">
        <f t="shared" si="1"/>
        <v>688</v>
      </c>
      <c r="D20" s="877">
        <v>53</v>
      </c>
      <c r="E20" s="877">
        <v>3</v>
      </c>
      <c r="F20" s="877">
        <v>50</v>
      </c>
      <c r="G20" s="877">
        <v>465</v>
      </c>
      <c r="H20" s="877">
        <v>9</v>
      </c>
      <c r="I20" s="877">
        <v>51</v>
      </c>
      <c r="J20" s="877">
        <v>110</v>
      </c>
      <c r="K20" s="877" t="s">
        <v>168</v>
      </c>
      <c r="L20" s="877">
        <v>2</v>
      </c>
      <c r="M20" s="730" t="s">
        <v>975</v>
      </c>
      <c r="N20" s="881">
        <f t="shared" si="2"/>
        <v>69</v>
      </c>
      <c r="O20" s="879">
        <v>3</v>
      </c>
      <c r="P20" s="879" t="s">
        <v>168</v>
      </c>
      <c r="Q20" s="879">
        <v>66</v>
      </c>
      <c r="R20" s="879">
        <f t="shared" si="3"/>
        <v>17</v>
      </c>
      <c r="S20" s="882">
        <v>17</v>
      </c>
      <c r="T20" s="879" t="s">
        <v>168</v>
      </c>
      <c r="U20" s="879" t="s">
        <v>168</v>
      </c>
      <c r="V20" s="879" t="s">
        <v>33</v>
      </c>
      <c r="W20" s="878">
        <f t="shared" si="4"/>
        <v>32</v>
      </c>
      <c r="X20" s="878" t="s">
        <v>33</v>
      </c>
      <c r="Y20" s="878" t="s">
        <v>33</v>
      </c>
      <c r="Z20" s="878">
        <v>32</v>
      </c>
      <c r="AA20" s="425"/>
    </row>
    <row r="21" spans="1:27" ht="34.5" customHeight="1">
      <c r="A21" s="730" t="s">
        <v>976</v>
      </c>
      <c r="B21" s="876">
        <f t="shared" ref="B21" si="9">SUM(C21,L21,N21,R21,W21)</f>
        <v>418</v>
      </c>
      <c r="C21" s="877">
        <f t="shared" si="1"/>
        <v>365</v>
      </c>
      <c r="D21" s="877">
        <v>75</v>
      </c>
      <c r="E21" s="877">
        <v>4</v>
      </c>
      <c r="F21" s="877">
        <v>71</v>
      </c>
      <c r="G21" s="877">
        <v>253</v>
      </c>
      <c r="H21" s="877">
        <v>4</v>
      </c>
      <c r="I21" s="877">
        <v>16</v>
      </c>
      <c r="J21" s="877">
        <v>17</v>
      </c>
      <c r="K21" s="877" t="s">
        <v>168</v>
      </c>
      <c r="L21" s="877">
        <v>1</v>
      </c>
      <c r="M21" s="730" t="s">
        <v>976</v>
      </c>
      <c r="N21" s="881">
        <f t="shared" si="2"/>
        <v>10</v>
      </c>
      <c r="O21" s="883" t="s">
        <v>168</v>
      </c>
      <c r="P21" s="879" t="s">
        <v>168</v>
      </c>
      <c r="Q21" s="879">
        <v>10</v>
      </c>
      <c r="R21" s="879">
        <f t="shared" si="3"/>
        <v>10</v>
      </c>
      <c r="S21" s="882">
        <v>10</v>
      </c>
      <c r="T21" s="879" t="s">
        <v>168</v>
      </c>
      <c r="U21" s="879" t="s">
        <v>168</v>
      </c>
      <c r="V21" s="879" t="s">
        <v>33</v>
      </c>
      <c r="W21" s="878">
        <f t="shared" si="4"/>
        <v>32</v>
      </c>
      <c r="X21" s="878" t="s">
        <v>33</v>
      </c>
      <c r="Y21" s="878" t="s">
        <v>33</v>
      </c>
      <c r="Z21" s="878">
        <v>32</v>
      </c>
      <c r="AA21" s="425"/>
    </row>
    <row r="22" spans="1:27" ht="34.5" customHeight="1">
      <c r="A22" s="730" t="s">
        <v>977</v>
      </c>
      <c r="B22" s="876">
        <f t="shared" ref="B22" si="10">SUM(C22,L22,N22,R22,W22)</f>
        <v>814</v>
      </c>
      <c r="C22" s="877">
        <f t="shared" si="1"/>
        <v>676</v>
      </c>
      <c r="D22" s="877">
        <v>70</v>
      </c>
      <c r="E22" s="877">
        <v>8</v>
      </c>
      <c r="F22" s="877">
        <v>62</v>
      </c>
      <c r="G22" s="877">
        <v>515</v>
      </c>
      <c r="H22" s="877">
        <v>4</v>
      </c>
      <c r="I22" s="877">
        <v>30</v>
      </c>
      <c r="J22" s="877">
        <v>57</v>
      </c>
      <c r="K22" s="877" t="s">
        <v>168</v>
      </c>
      <c r="L22" s="877" t="s">
        <v>168</v>
      </c>
      <c r="M22" s="730" t="s">
        <v>977</v>
      </c>
      <c r="N22" s="881">
        <f t="shared" si="2"/>
        <v>32</v>
      </c>
      <c r="O22" s="879">
        <v>6</v>
      </c>
      <c r="P22" s="879" t="s">
        <v>168</v>
      </c>
      <c r="Q22" s="879">
        <v>26</v>
      </c>
      <c r="R22" s="879">
        <f t="shared" si="3"/>
        <v>72</v>
      </c>
      <c r="S22" s="882">
        <v>72</v>
      </c>
      <c r="T22" s="879" t="s">
        <v>168</v>
      </c>
      <c r="U22" s="879" t="s">
        <v>168</v>
      </c>
      <c r="V22" s="879" t="s">
        <v>33</v>
      </c>
      <c r="W22" s="878">
        <f t="shared" si="4"/>
        <v>34</v>
      </c>
      <c r="X22" s="878" t="s">
        <v>33</v>
      </c>
      <c r="Y22" s="878" t="s">
        <v>33</v>
      </c>
      <c r="Z22" s="878">
        <v>34</v>
      </c>
      <c r="AA22" s="425"/>
    </row>
    <row r="23" spans="1:27" ht="34.5" customHeight="1">
      <c r="A23" s="730" t="s">
        <v>978</v>
      </c>
      <c r="B23" s="876">
        <f t="shared" ref="B23" si="11">SUM(C23,L23,N23,R23,W23)</f>
        <v>151</v>
      </c>
      <c r="C23" s="877">
        <f t="shared" si="1"/>
        <v>107</v>
      </c>
      <c r="D23" s="877">
        <v>20</v>
      </c>
      <c r="E23" s="877">
        <v>3</v>
      </c>
      <c r="F23" s="877">
        <v>17</v>
      </c>
      <c r="G23" s="877">
        <v>73</v>
      </c>
      <c r="H23" s="877">
        <v>2</v>
      </c>
      <c r="I23" s="877">
        <v>8</v>
      </c>
      <c r="J23" s="877">
        <v>4</v>
      </c>
      <c r="K23" s="877" t="s">
        <v>168</v>
      </c>
      <c r="L23" s="877">
        <v>3</v>
      </c>
      <c r="M23" s="730" t="s">
        <v>978</v>
      </c>
      <c r="N23" s="881">
        <f t="shared" si="2"/>
        <v>12</v>
      </c>
      <c r="O23" s="879">
        <v>2</v>
      </c>
      <c r="P23" s="879" t="s">
        <v>168</v>
      </c>
      <c r="Q23" s="879">
        <v>10</v>
      </c>
      <c r="R23" s="879">
        <f t="shared" si="3"/>
        <v>18</v>
      </c>
      <c r="S23" s="882">
        <v>18</v>
      </c>
      <c r="T23" s="879" t="s">
        <v>168</v>
      </c>
      <c r="U23" s="879" t="s">
        <v>168</v>
      </c>
      <c r="V23" s="879" t="s">
        <v>33</v>
      </c>
      <c r="W23" s="878">
        <f t="shared" si="4"/>
        <v>11</v>
      </c>
      <c r="X23" s="878" t="s">
        <v>33</v>
      </c>
      <c r="Y23" s="878" t="s">
        <v>33</v>
      </c>
      <c r="Z23" s="878">
        <v>11</v>
      </c>
      <c r="AA23" s="425"/>
    </row>
    <row r="24" spans="1:27" ht="34.5" customHeight="1" thickBot="1">
      <c r="A24" s="921" t="s">
        <v>979</v>
      </c>
      <c r="B24" s="937">
        <f t="shared" ref="B24" si="12">SUM(C24,L24,N24,R24,W24)</f>
        <v>49</v>
      </c>
      <c r="C24" s="938">
        <f t="shared" si="1"/>
        <v>31</v>
      </c>
      <c r="D24" s="938">
        <f>SUM(E24:F24)</f>
        <v>6</v>
      </c>
      <c r="E24" s="939" t="s">
        <v>168</v>
      </c>
      <c r="F24" s="938">
        <v>6</v>
      </c>
      <c r="G24" s="938">
        <v>25</v>
      </c>
      <c r="H24" s="938" t="s">
        <v>168</v>
      </c>
      <c r="I24" s="938" t="s">
        <v>168</v>
      </c>
      <c r="J24" s="938" t="s">
        <v>168</v>
      </c>
      <c r="K24" s="938" t="s">
        <v>168</v>
      </c>
      <c r="L24" s="938">
        <v>3</v>
      </c>
      <c r="M24" s="921" t="s">
        <v>979</v>
      </c>
      <c r="N24" s="940">
        <f t="shared" si="2"/>
        <v>3</v>
      </c>
      <c r="O24" s="941">
        <v>1</v>
      </c>
      <c r="P24" s="941" t="s">
        <v>168</v>
      </c>
      <c r="Q24" s="941">
        <v>2</v>
      </c>
      <c r="R24" s="941">
        <f t="shared" si="3"/>
        <v>7</v>
      </c>
      <c r="S24" s="942">
        <v>7</v>
      </c>
      <c r="T24" s="941" t="s">
        <v>168</v>
      </c>
      <c r="U24" s="941" t="s">
        <v>168</v>
      </c>
      <c r="V24" s="941" t="s">
        <v>33</v>
      </c>
      <c r="W24" s="943">
        <f t="shared" si="4"/>
        <v>5</v>
      </c>
      <c r="X24" s="943" t="s">
        <v>33</v>
      </c>
      <c r="Y24" s="943" t="s">
        <v>33</v>
      </c>
      <c r="Z24" s="943">
        <v>5</v>
      </c>
      <c r="AA24" s="425"/>
    </row>
    <row r="25" spans="1:27">
      <c r="A25" s="1047"/>
      <c r="B25" s="1047"/>
      <c r="C25" s="1047"/>
      <c r="D25" s="1047"/>
      <c r="E25" s="1047"/>
      <c r="F25" s="1047"/>
      <c r="G25" s="1047"/>
      <c r="H25" s="1047"/>
      <c r="I25" s="1047"/>
      <c r="J25" s="1047"/>
      <c r="K25" s="1047"/>
      <c r="L25" s="1047"/>
      <c r="M25" s="1047"/>
      <c r="N25" s="1047"/>
      <c r="O25" s="1047"/>
      <c r="P25" s="1047"/>
      <c r="Q25" s="1047"/>
      <c r="R25" s="1047"/>
      <c r="S25" s="1047"/>
      <c r="T25" s="1047"/>
      <c r="U25" s="1047"/>
      <c r="V25" s="1047"/>
      <c r="W25" s="85"/>
      <c r="X25" s="85"/>
      <c r="Y25" s="85"/>
      <c r="Z25" s="85"/>
    </row>
    <row r="26" spans="1:27">
      <c r="A26" s="431" t="s">
        <v>289</v>
      </c>
      <c r="B26" s="431"/>
      <c r="C26" s="431"/>
      <c r="D26" s="431"/>
      <c r="E26" s="431"/>
      <c r="F26" s="431"/>
      <c r="G26" s="1044" t="s">
        <v>694</v>
      </c>
      <c r="H26" s="1044"/>
      <c r="I26" s="1044"/>
      <c r="J26" s="1044"/>
      <c r="K26" s="1044"/>
      <c r="L26" s="1044"/>
      <c r="M26" s="431" t="s">
        <v>289</v>
      </c>
      <c r="N26" s="431"/>
      <c r="O26" s="431"/>
      <c r="P26" s="431"/>
      <c r="Q26" s="431"/>
      <c r="R26" s="431"/>
      <c r="S26" s="431"/>
      <c r="T26" s="1045" t="s">
        <v>290</v>
      </c>
      <c r="U26" s="1045"/>
      <c r="V26" s="1045"/>
      <c r="W26" s="1045"/>
      <c r="X26" s="1045"/>
      <c r="Y26" s="1045"/>
      <c r="Z26" s="1045"/>
    </row>
    <row r="27" spans="1:27">
      <c r="A27" s="431"/>
      <c r="B27" s="431"/>
      <c r="C27" s="431"/>
      <c r="D27" s="431"/>
      <c r="E27" s="431"/>
      <c r="F27" s="433"/>
      <c r="G27" s="433"/>
      <c r="H27" s="433"/>
      <c r="I27" s="433"/>
      <c r="J27" s="433"/>
      <c r="K27" s="433"/>
      <c r="L27" s="433"/>
      <c r="M27" s="431"/>
      <c r="N27" s="431"/>
      <c r="O27" s="431"/>
      <c r="P27" s="431"/>
      <c r="Q27" s="431"/>
      <c r="R27" s="2"/>
      <c r="S27" s="434"/>
      <c r="T27" s="1046"/>
      <c r="U27" s="1046"/>
      <c r="V27" s="1046"/>
      <c r="W27" s="1046"/>
      <c r="X27" s="1046"/>
      <c r="Y27" s="1046"/>
      <c r="Z27" s="1046"/>
    </row>
    <row r="28" spans="1:27">
      <c r="A28" s="431"/>
      <c r="B28" s="431"/>
      <c r="C28" s="431"/>
      <c r="D28" s="431"/>
      <c r="E28" s="431"/>
      <c r="F28" s="1044"/>
      <c r="G28" s="1044"/>
      <c r="H28" s="1044"/>
      <c r="I28" s="1044"/>
      <c r="J28" s="1044"/>
      <c r="K28" s="1044"/>
      <c r="L28" s="1044"/>
      <c r="M28" s="431"/>
      <c r="N28" s="431"/>
      <c r="O28" s="431"/>
      <c r="P28" s="431"/>
      <c r="Q28" s="431"/>
      <c r="R28" s="434"/>
      <c r="S28" s="434"/>
      <c r="T28" s="1046"/>
      <c r="U28" s="1046"/>
      <c r="V28" s="1046"/>
      <c r="W28" s="1046"/>
      <c r="X28" s="1046"/>
      <c r="Y28" s="1046"/>
      <c r="Z28" s="1046"/>
    </row>
    <row r="29" spans="1:27">
      <c r="C29" s="918"/>
      <c r="D29" s="918"/>
      <c r="E29" s="918"/>
      <c r="F29" s="918"/>
      <c r="G29" s="918"/>
      <c r="H29" s="918"/>
      <c r="I29" s="918"/>
      <c r="J29" s="918"/>
      <c r="K29" s="918"/>
      <c r="L29" s="918"/>
      <c r="M29" s="918"/>
      <c r="N29" s="918"/>
      <c r="O29" s="918"/>
      <c r="P29" s="918"/>
      <c r="Q29" s="918"/>
      <c r="R29" s="918"/>
      <c r="S29" s="918"/>
      <c r="T29" s="918"/>
      <c r="U29" s="918"/>
      <c r="V29" s="918"/>
      <c r="W29" s="918"/>
      <c r="X29" s="918"/>
      <c r="Y29" s="918"/>
      <c r="Z29" s="918"/>
    </row>
  </sheetData>
  <mergeCells count="35">
    <mergeCell ref="G26:L26"/>
    <mergeCell ref="T26:Z26"/>
    <mergeCell ref="T27:Z28"/>
    <mergeCell ref="F28:L28"/>
    <mergeCell ref="A25:F25"/>
    <mergeCell ref="G25:L25"/>
    <mergeCell ref="M25:Q25"/>
    <mergeCell ref="R25:V25"/>
    <mergeCell ref="R5:V5"/>
    <mergeCell ref="W5:Z5"/>
    <mergeCell ref="D6:F6"/>
    <mergeCell ref="N6:Q6"/>
    <mergeCell ref="R6:V6"/>
    <mergeCell ref="W6:Z6"/>
    <mergeCell ref="N5:Q5"/>
    <mergeCell ref="I7:I8"/>
    <mergeCell ref="J7:J8"/>
    <mergeCell ref="K7:K8"/>
    <mergeCell ref="M7:M8"/>
    <mergeCell ref="A5:A6"/>
    <mergeCell ref="B5:B6"/>
    <mergeCell ref="C5:K5"/>
    <mergeCell ref="L5:L8"/>
    <mergeCell ref="M5:M6"/>
    <mergeCell ref="A7:A8"/>
    <mergeCell ref="B7:B8"/>
    <mergeCell ref="C7:C8"/>
    <mergeCell ref="G7:G8"/>
    <mergeCell ref="H7:H8"/>
    <mergeCell ref="A1:L1"/>
    <mergeCell ref="M1:Z1"/>
    <mergeCell ref="A2:L2"/>
    <mergeCell ref="M2:Z2"/>
    <mergeCell ref="A4:B4"/>
    <mergeCell ref="X4:Z4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topLeftCell="A4" workbookViewId="0">
      <selection activeCell="N16" sqref="N16:T24"/>
    </sheetView>
  </sheetViews>
  <sheetFormatPr defaultRowHeight="13.5"/>
  <cols>
    <col min="1" max="1" width="9.33203125" customWidth="1"/>
    <col min="2" max="3" width="6" customWidth="1"/>
    <col min="4" max="4" width="6.21875" customWidth="1"/>
    <col min="5" max="12" width="6" customWidth="1"/>
    <col min="13" max="13" width="9.33203125" customWidth="1"/>
    <col min="14" max="14" width="9.109375" customWidth="1"/>
    <col min="15" max="15" width="10.33203125" customWidth="1"/>
    <col min="16" max="16" width="8.21875" customWidth="1"/>
    <col min="17" max="19" width="9.109375" customWidth="1"/>
    <col min="20" max="20" width="11.21875" customWidth="1"/>
  </cols>
  <sheetData>
    <row r="1" spans="1:20" ht="22.5">
      <c r="A1" s="971" t="s">
        <v>779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 t="s">
        <v>780</v>
      </c>
      <c r="N1" s="971"/>
      <c r="O1" s="971"/>
      <c r="P1" s="971"/>
      <c r="Q1" s="971"/>
      <c r="R1" s="971"/>
      <c r="S1" s="971"/>
      <c r="T1" s="971"/>
    </row>
    <row r="2" spans="1:20" ht="16.5">
      <c r="A2" s="972" t="s">
        <v>774</v>
      </c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 t="s">
        <v>773</v>
      </c>
      <c r="N2" s="972"/>
      <c r="O2" s="972"/>
      <c r="P2" s="972"/>
      <c r="Q2" s="972"/>
      <c r="R2" s="972"/>
      <c r="S2" s="972"/>
      <c r="T2" s="972"/>
    </row>
    <row r="3" spans="1:20" ht="18.75">
      <c r="A3" s="1"/>
    </row>
    <row r="4" spans="1:20" ht="14.25" customHeight="1" thickBot="1">
      <c r="A4" s="30" t="s">
        <v>245</v>
      </c>
      <c r="B4" s="30"/>
      <c r="C4" s="30"/>
      <c r="D4" s="30"/>
      <c r="E4" s="30"/>
      <c r="F4" s="168"/>
      <c r="G4" s="168"/>
      <c r="H4" s="168"/>
      <c r="I4" s="168"/>
      <c r="J4" s="168"/>
      <c r="K4" s="975" t="s">
        <v>291</v>
      </c>
      <c r="L4" s="975"/>
      <c r="M4" s="30" t="s">
        <v>245</v>
      </c>
      <c r="N4" s="168"/>
      <c r="O4" s="168"/>
      <c r="P4" s="168"/>
      <c r="Q4" s="168"/>
      <c r="R4" s="168"/>
      <c r="S4" s="1001" t="s">
        <v>291</v>
      </c>
      <c r="T4" s="1001"/>
    </row>
    <row r="5" spans="1:20" ht="24.75" customHeight="1">
      <c r="A5" s="991" t="s">
        <v>147</v>
      </c>
      <c r="B5" s="981" t="s">
        <v>292</v>
      </c>
      <c r="C5" s="1048" t="s">
        <v>293</v>
      </c>
      <c r="D5" s="1049"/>
      <c r="E5" s="1049"/>
      <c r="F5" s="1049"/>
      <c r="G5" s="1049"/>
      <c r="H5" s="1049"/>
      <c r="I5" s="1049"/>
      <c r="J5" s="1049"/>
      <c r="K5" s="1049"/>
      <c r="L5" s="1049"/>
      <c r="M5" s="991" t="s">
        <v>147</v>
      </c>
      <c r="N5" s="1048" t="s">
        <v>294</v>
      </c>
      <c r="O5" s="1049"/>
      <c r="P5" s="1054"/>
      <c r="Q5" s="1048" t="s">
        <v>295</v>
      </c>
      <c r="R5" s="1049"/>
      <c r="S5" s="1049"/>
      <c r="T5" s="1049"/>
    </row>
    <row r="6" spans="1:20" ht="35.25" customHeight="1">
      <c r="A6" s="992"/>
      <c r="B6" s="982"/>
      <c r="C6" s="406" t="s">
        <v>296</v>
      </c>
      <c r="D6" s="403" t="s">
        <v>297</v>
      </c>
      <c r="E6" s="403" t="s">
        <v>298</v>
      </c>
      <c r="F6" s="403" t="s">
        <v>299</v>
      </c>
      <c r="G6" s="1050" t="s">
        <v>300</v>
      </c>
      <c r="H6" s="1051"/>
      <c r="I6" s="1051"/>
      <c r="J6" s="1051"/>
      <c r="K6" s="1051"/>
      <c r="L6" s="1051"/>
      <c r="M6" s="992"/>
      <c r="N6" s="405" t="s">
        <v>301</v>
      </c>
      <c r="O6" s="404" t="s">
        <v>798</v>
      </c>
      <c r="P6" s="404" t="s">
        <v>189</v>
      </c>
      <c r="Q6" s="404" t="s">
        <v>296</v>
      </c>
      <c r="R6" s="404" t="s">
        <v>302</v>
      </c>
      <c r="S6" s="403" t="s">
        <v>303</v>
      </c>
      <c r="T6" s="403" t="s">
        <v>304</v>
      </c>
    </row>
    <row r="7" spans="1:20" ht="20.25" customHeight="1">
      <c r="A7" s="992" t="s">
        <v>175</v>
      </c>
      <c r="B7" s="992" t="s">
        <v>28</v>
      </c>
      <c r="C7" s="982" t="s">
        <v>305</v>
      </c>
      <c r="D7" s="982" t="s">
        <v>306</v>
      </c>
      <c r="E7" s="982" t="s">
        <v>307</v>
      </c>
      <c r="F7" s="982" t="s">
        <v>308</v>
      </c>
      <c r="G7" s="977" t="s">
        <v>309</v>
      </c>
      <c r="H7" s="983"/>
      <c r="I7" s="983"/>
      <c r="J7" s="983"/>
      <c r="K7" s="983"/>
      <c r="L7" s="983"/>
      <c r="M7" s="992" t="s">
        <v>175</v>
      </c>
      <c r="N7" s="992" t="s">
        <v>310</v>
      </c>
      <c r="O7" s="982" t="s">
        <v>797</v>
      </c>
      <c r="P7" s="982" t="s">
        <v>311</v>
      </c>
      <c r="Q7" s="982" t="s">
        <v>305</v>
      </c>
      <c r="R7" s="982" t="s">
        <v>312</v>
      </c>
      <c r="S7" s="982" t="s">
        <v>313</v>
      </c>
      <c r="T7" s="977" t="s">
        <v>311</v>
      </c>
    </row>
    <row r="8" spans="1:20" ht="42" customHeight="1">
      <c r="A8" s="1003"/>
      <c r="B8" s="1003"/>
      <c r="C8" s="1052"/>
      <c r="D8" s="1052"/>
      <c r="E8" s="1052"/>
      <c r="F8" s="1052"/>
      <c r="G8" s="173" t="s">
        <v>314</v>
      </c>
      <c r="H8" s="173" t="s">
        <v>491</v>
      </c>
      <c r="I8" s="408" t="s">
        <v>315</v>
      </c>
      <c r="J8" s="408" t="s">
        <v>316</v>
      </c>
      <c r="K8" s="408" t="s">
        <v>317</v>
      </c>
      <c r="L8" s="408" t="s">
        <v>492</v>
      </c>
      <c r="M8" s="1003"/>
      <c r="N8" s="1003"/>
      <c r="O8" s="1052"/>
      <c r="P8" s="1052"/>
      <c r="Q8" s="982"/>
      <c r="R8" s="1052"/>
      <c r="S8" s="1052"/>
      <c r="T8" s="1053"/>
    </row>
    <row r="9" spans="1:20" ht="5.25" customHeight="1">
      <c r="A9" s="51"/>
      <c r="B9" s="174"/>
      <c r="C9" s="36"/>
      <c r="D9" s="36"/>
      <c r="E9" s="36"/>
      <c r="F9" s="36"/>
      <c r="G9" s="36"/>
      <c r="H9" s="36"/>
      <c r="I9" s="36"/>
      <c r="J9" s="36"/>
      <c r="K9" s="36"/>
      <c r="L9" s="36"/>
      <c r="M9" s="51"/>
      <c r="N9" s="36"/>
      <c r="O9" s="406"/>
      <c r="P9" s="407"/>
      <c r="Q9" s="175"/>
      <c r="R9" s="406"/>
      <c r="S9" s="406"/>
      <c r="T9" s="36"/>
    </row>
    <row r="10" spans="1:20" ht="24" customHeight="1">
      <c r="A10" s="611">
        <v>2017</v>
      </c>
      <c r="B10" s="551">
        <v>636</v>
      </c>
      <c r="C10" s="599">
        <v>636</v>
      </c>
      <c r="D10" s="602">
        <v>156</v>
      </c>
      <c r="E10" s="602">
        <v>29</v>
      </c>
      <c r="F10" s="602">
        <v>47</v>
      </c>
      <c r="G10" s="602">
        <v>329</v>
      </c>
      <c r="H10" s="491" t="s">
        <v>33</v>
      </c>
      <c r="I10" s="598">
        <v>190</v>
      </c>
      <c r="J10" s="598">
        <v>66</v>
      </c>
      <c r="K10" s="602">
        <v>50</v>
      </c>
      <c r="L10" s="491">
        <v>23</v>
      </c>
      <c r="M10" s="611">
        <v>2017</v>
      </c>
      <c r="N10" s="602">
        <v>44</v>
      </c>
      <c r="O10" s="602">
        <v>31</v>
      </c>
      <c r="P10" s="602" t="s">
        <v>33</v>
      </c>
      <c r="Q10" s="602" t="s">
        <v>33</v>
      </c>
      <c r="R10" s="602" t="s">
        <v>33</v>
      </c>
      <c r="S10" s="602" t="s">
        <v>33</v>
      </c>
      <c r="T10" s="602" t="s">
        <v>33</v>
      </c>
    </row>
    <row r="11" spans="1:20" ht="24" customHeight="1">
      <c r="A11" s="611">
        <v>2018</v>
      </c>
      <c r="B11" s="599">
        <v>635</v>
      </c>
      <c r="C11" s="599">
        <v>635</v>
      </c>
      <c r="D11" s="602">
        <v>154</v>
      </c>
      <c r="E11" s="602">
        <v>28</v>
      </c>
      <c r="F11" s="602">
        <v>45</v>
      </c>
      <c r="G11" s="602">
        <v>340</v>
      </c>
      <c r="H11" s="491">
        <v>4</v>
      </c>
      <c r="I11" s="598">
        <v>165</v>
      </c>
      <c r="J11" s="598">
        <v>77</v>
      </c>
      <c r="K11" s="602">
        <v>63</v>
      </c>
      <c r="L11" s="491">
        <v>33</v>
      </c>
      <c r="M11" s="611">
        <v>2018</v>
      </c>
      <c r="N11" s="602">
        <v>41</v>
      </c>
      <c r="O11" s="602">
        <v>27</v>
      </c>
      <c r="P11" s="602" t="s">
        <v>33</v>
      </c>
      <c r="Q11" s="602" t="s">
        <v>33</v>
      </c>
      <c r="R11" s="602" t="s">
        <v>33</v>
      </c>
      <c r="S11" s="602" t="s">
        <v>33</v>
      </c>
      <c r="T11" s="602" t="s">
        <v>33</v>
      </c>
    </row>
    <row r="12" spans="1:20" ht="24" customHeight="1">
      <c r="A12" s="611">
        <v>2019</v>
      </c>
      <c r="B12" s="613">
        <v>654</v>
      </c>
      <c r="C12" s="613">
        <v>654</v>
      </c>
      <c r="D12" s="552">
        <v>156</v>
      </c>
      <c r="E12" s="552">
        <v>24</v>
      </c>
      <c r="F12" s="552">
        <v>43</v>
      </c>
      <c r="G12" s="613">
        <v>364</v>
      </c>
      <c r="H12" s="491">
        <v>7</v>
      </c>
      <c r="I12" s="553">
        <v>158</v>
      </c>
      <c r="J12" s="553">
        <v>90</v>
      </c>
      <c r="K12" s="552">
        <v>66</v>
      </c>
      <c r="L12" s="554">
        <v>43</v>
      </c>
      <c r="M12" s="188">
        <v>2019</v>
      </c>
      <c r="N12" s="552">
        <v>41</v>
      </c>
      <c r="O12" s="552">
        <v>26</v>
      </c>
      <c r="P12" s="552" t="s">
        <v>33</v>
      </c>
      <c r="Q12" s="552" t="s">
        <v>33</v>
      </c>
      <c r="R12" s="552" t="s">
        <v>33</v>
      </c>
      <c r="S12" s="552" t="s">
        <v>33</v>
      </c>
      <c r="T12" s="552" t="s">
        <v>33</v>
      </c>
    </row>
    <row r="13" spans="1:20" ht="24" customHeight="1">
      <c r="A13" s="530">
        <v>2020</v>
      </c>
      <c r="B13" s="536">
        <v>650</v>
      </c>
      <c r="C13" s="536">
        <v>650</v>
      </c>
      <c r="D13" s="552">
        <v>153</v>
      </c>
      <c r="E13" s="552">
        <v>23</v>
      </c>
      <c r="F13" s="552">
        <v>42</v>
      </c>
      <c r="G13" s="536">
        <v>367</v>
      </c>
      <c r="H13" s="491">
        <v>6</v>
      </c>
      <c r="I13" s="553">
        <v>189</v>
      </c>
      <c r="J13" s="553">
        <v>84</v>
      </c>
      <c r="K13" s="552">
        <v>53</v>
      </c>
      <c r="L13" s="554">
        <v>35</v>
      </c>
      <c r="M13" s="188">
        <v>2020</v>
      </c>
      <c r="N13" s="552">
        <v>38</v>
      </c>
      <c r="O13" s="552">
        <v>27</v>
      </c>
      <c r="P13" s="552" t="s">
        <v>33</v>
      </c>
      <c r="Q13" s="552" t="s">
        <v>33</v>
      </c>
      <c r="R13" s="552" t="s">
        <v>33</v>
      </c>
      <c r="S13" s="552" t="s">
        <v>33</v>
      </c>
      <c r="T13" s="552" t="s">
        <v>33</v>
      </c>
    </row>
    <row r="14" spans="1:20" ht="24" customHeight="1">
      <c r="A14" s="723">
        <v>2021</v>
      </c>
      <c r="B14" s="916">
        <f t="shared" ref="B14:L14" si="0">SUM(B16:B24)</f>
        <v>661</v>
      </c>
      <c r="C14" s="916">
        <f t="shared" si="0"/>
        <v>661</v>
      </c>
      <c r="D14" s="916">
        <f t="shared" si="0"/>
        <v>150</v>
      </c>
      <c r="E14" s="916">
        <f t="shared" si="0"/>
        <v>22</v>
      </c>
      <c r="F14" s="916">
        <f t="shared" si="0"/>
        <v>45</v>
      </c>
      <c r="G14" s="916">
        <f t="shared" si="0"/>
        <v>378</v>
      </c>
      <c r="H14" s="916">
        <f t="shared" si="0"/>
        <v>5</v>
      </c>
      <c r="I14" s="916">
        <f t="shared" si="0"/>
        <v>198</v>
      </c>
      <c r="J14" s="916">
        <f t="shared" si="0"/>
        <v>87</v>
      </c>
      <c r="K14" s="916">
        <f t="shared" si="0"/>
        <v>50</v>
      </c>
      <c r="L14" s="916">
        <f t="shared" si="0"/>
        <v>38</v>
      </c>
      <c r="M14" s="917">
        <v>2021</v>
      </c>
      <c r="N14" s="761">
        <f>SUM(N16:N24)</f>
        <v>38</v>
      </c>
      <c r="O14" s="761">
        <f>SUM(O16:O24)</f>
        <v>28</v>
      </c>
      <c r="P14" s="761" t="s">
        <v>955</v>
      </c>
      <c r="Q14" s="761" t="s">
        <v>955</v>
      </c>
      <c r="R14" s="761" t="s">
        <v>955</v>
      </c>
      <c r="S14" s="761" t="s">
        <v>955</v>
      </c>
      <c r="T14" s="761" t="s">
        <v>955</v>
      </c>
    </row>
    <row r="15" spans="1:20" ht="9" customHeight="1">
      <c r="A15" s="762"/>
      <c r="B15" s="725"/>
      <c r="C15" s="725"/>
      <c r="D15" s="725"/>
      <c r="E15" s="725"/>
      <c r="F15" s="725"/>
      <c r="G15" s="725"/>
      <c r="H15" s="725"/>
      <c r="I15" s="725"/>
      <c r="J15" s="725"/>
      <c r="K15" s="725"/>
      <c r="L15" s="725"/>
      <c r="M15" s="763"/>
      <c r="N15" s="725"/>
      <c r="O15" s="725"/>
      <c r="P15" s="725"/>
      <c r="Q15" s="725"/>
      <c r="R15" s="726"/>
      <c r="S15" s="726"/>
      <c r="T15" s="726"/>
    </row>
    <row r="16" spans="1:20" ht="32.25" customHeight="1">
      <c r="A16" s="730" t="s">
        <v>971</v>
      </c>
      <c r="B16" s="875">
        <f>SUM(C16,Q16)</f>
        <v>88</v>
      </c>
      <c r="C16" s="875">
        <f t="shared" ref="C16:C24" si="1">SUM(D16:F16,G16,N16:P16,Q16)</f>
        <v>88</v>
      </c>
      <c r="D16" s="864">
        <v>15</v>
      </c>
      <c r="E16" s="864">
        <v>3</v>
      </c>
      <c r="F16" s="864">
        <v>13</v>
      </c>
      <c r="G16" s="864">
        <f t="shared" ref="G16:G24" si="2">SUM(H16:L16)</f>
        <v>34</v>
      </c>
      <c r="H16" s="884" t="s">
        <v>168</v>
      </c>
      <c r="I16" s="864">
        <v>18</v>
      </c>
      <c r="J16" s="864">
        <v>6</v>
      </c>
      <c r="K16" s="864">
        <v>4</v>
      </c>
      <c r="L16" s="864">
        <v>6</v>
      </c>
      <c r="M16" s="730" t="s">
        <v>971</v>
      </c>
      <c r="N16" s="864">
        <v>8</v>
      </c>
      <c r="O16" s="864">
        <v>15</v>
      </c>
      <c r="P16" s="864" t="s">
        <v>954</v>
      </c>
      <c r="Q16" s="864" t="s">
        <v>956</v>
      </c>
      <c r="R16" s="864" t="s">
        <v>33</v>
      </c>
      <c r="S16" s="864" t="s">
        <v>33</v>
      </c>
      <c r="T16" s="864" t="s">
        <v>33</v>
      </c>
    </row>
    <row r="17" spans="1:20" ht="32.25" customHeight="1">
      <c r="A17" s="730" t="s">
        <v>972</v>
      </c>
      <c r="B17" s="875">
        <f t="shared" ref="B17" si="3">SUM(C17,Q17)</f>
        <v>48</v>
      </c>
      <c r="C17" s="875">
        <f t="shared" si="1"/>
        <v>48</v>
      </c>
      <c r="D17" s="864">
        <v>21</v>
      </c>
      <c r="E17" s="864">
        <v>2</v>
      </c>
      <c r="F17" s="864">
        <v>5</v>
      </c>
      <c r="G17" s="864">
        <f t="shared" si="2"/>
        <v>14</v>
      </c>
      <c r="H17" s="884" t="s">
        <v>168</v>
      </c>
      <c r="I17" s="864">
        <v>7</v>
      </c>
      <c r="J17" s="864">
        <v>3</v>
      </c>
      <c r="K17" s="864">
        <v>2</v>
      </c>
      <c r="L17" s="864">
        <v>2</v>
      </c>
      <c r="M17" s="730" t="s">
        <v>972</v>
      </c>
      <c r="N17" s="864">
        <v>4</v>
      </c>
      <c r="O17" s="864">
        <v>2</v>
      </c>
      <c r="P17" s="864" t="s">
        <v>955</v>
      </c>
      <c r="Q17" s="864" t="s">
        <v>954</v>
      </c>
      <c r="R17" s="864" t="s">
        <v>33</v>
      </c>
      <c r="S17" s="864" t="s">
        <v>33</v>
      </c>
      <c r="T17" s="864" t="s">
        <v>33</v>
      </c>
    </row>
    <row r="18" spans="1:20" ht="32.25" customHeight="1">
      <c r="A18" s="730" t="s">
        <v>973</v>
      </c>
      <c r="B18" s="875">
        <f t="shared" ref="B18" si="4">SUM(C18,Q18)</f>
        <v>65</v>
      </c>
      <c r="C18" s="875">
        <f t="shared" si="1"/>
        <v>65</v>
      </c>
      <c r="D18" s="864">
        <v>4</v>
      </c>
      <c r="E18" s="864" t="s">
        <v>168</v>
      </c>
      <c r="F18" s="864">
        <v>3</v>
      </c>
      <c r="G18" s="864">
        <f t="shared" si="2"/>
        <v>53</v>
      </c>
      <c r="H18" s="864" t="s">
        <v>168</v>
      </c>
      <c r="I18" s="864">
        <v>20</v>
      </c>
      <c r="J18" s="864">
        <v>19</v>
      </c>
      <c r="K18" s="864">
        <v>9</v>
      </c>
      <c r="L18" s="864">
        <v>5</v>
      </c>
      <c r="M18" s="730" t="s">
        <v>973</v>
      </c>
      <c r="N18" s="864">
        <v>4</v>
      </c>
      <c r="O18" s="864">
        <v>1</v>
      </c>
      <c r="P18" s="864" t="s">
        <v>956</v>
      </c>
      <c r="Q18" s="864" t="s">
        <v>954</v>
      </c>
      <c r="R18" s="864" t="s">
        <v>33</v>
      </c>
      <c r="S18" s="864" t="s">
        <v>33</v>
      </c>
      <c r="T18" s="864" t="s">
        <v>33</v>
      </c>
    </row>
    <row r="19" spans="1:20" ht="32.25" customHeight="1">
      <c r="A19" s="730" t="s">
        <v>974</v>
      </c>
      <c r="B19" s="875">
        <f t="shared" ref="B19" si="5">SUM(C19,Q19)</f>
        <v>73</v>
      </c>
      <c r="C19" s="875">
        <f t="shared" si="1"/>
        <v>73</v>
      </c>
      <c r="D19" s="864">
        <v>5</v>
      </c>
      <c r="E19" s="864">
        <v>3</v>
      </c>
      <c r="F19" s="864">
        <v>4</v>
      </c>
      <c r="G19" s="864">
        <f t="shared" si="2"/>
        <v>49</v>
      </c>
      <c r="H19" s="864">
        <v>1</v>
      </c>
      <c r="I19" s="864">
        <v>29</v>
      </c>
      <c r="J19" s="864">
        <v>14</v>
      </c>
      <c r="K19" s="864">
        <v>1</v>
      </c>
      <c r="L19" s="864">
        <v>4</v>
      </c>
      <c r="M19" s="730" t="s">
        <v>974</v>
      </c>
      <c r="N19" s="864">
        <v>9</v>
      </c>
      <c r="O19" s="864">
        <v>3</v>
      </c>
      <c r="P19" s="864" t="s">
        <v>954</v>
      </c>
      <c r="Q19" s="864" t="s">
        <v>954</v>
      </c>
      <c r="R19" s="864" t="s">
        <v>33</v>
      </c>
      <c r="S19" s="864" t="s">
        <v>33</v>
      </c>
      <c r="T19" s="864" t="s">
        <v>33</v>
      </c>
    </row>
    <row r="20" spans="1:20" ht="32.25" customHeight="1">
      <c r="A20" s="730" t="s">
        <v>975</v>
      </c>
      <c r="B20" s="875">
        <f t="shared" ref="B20" si="6">SUM(C20,Q20)</f>
        <v>88</v>
      </c>
      <c r="C20" s="875">
        <f t="shared" si="1"/>
        <v>88</v>
      </c>
      <c r="D20" s="864">
        <v>30</v>
      </c>
      <c r="E20" s="864">
        <v>5</v>
      </c>
      <c r="F20" s="864">
        <v>8</v>
      </c>
      <c r="G20" s="864">
        <f t="shared" si="2"/>
        <v>40</v>
      </c>
      <c r="H20" s="884">
        <v>1</v>
      </c>
      <c r="I20" s="864">
        <v>23</v>
      </c>
      <c r="J20" s="864">
        <v>7</v>
      </c>
      <c r="K20" s="864">
        <v>8</v>
      </c>
      <c r="L20" s="864">
        <v>1</v>
      </c>
      <c r="M20" s="730" t="s">
        <v>975</v>
      </c>
      <c r="N20" s="864">
        <v>5</v>
      </c>
      <c r="O20" s="864" t="s">
        <v>168</v>
      </c>
      <c r="P20" s="864" t="s">
        <v>954</v>
      </c>
      <c r="Q20" s="864" t="s">
        <v>954</v>
      </c>
      <c r="R20" s="864" t="s">
        <v>33</v>
      </c>
      <c r="S20" s="864" t="s">
        <v>33</v>
      </c>
      <c r="T20" s="864" t="s">
        <v>33</v>
      </c>
    </row>
    <row r="21" spans="1:20" ht="32.25" customHeight="1">
      <c r="A21" s="730" t="s">
        <v>976</v>
      </c>
      <c r="B21" s="875">
        <f t="shared" ref="B21" si="7">SUM(C21,Q21)</f>
        <v>113</v>
      </c>
      <c r="C21" s="875">
        <f t="shared" si="1"/>
        <v>113</v>
      </c>
      <c r="D21" s="864">
        <v>14</v>
      </c>
      <c r="E21" s="864">
        <v>1</v>
      </c>
      <c r="F21" s="864">
        <v>2</v>
      </c>
      <c r="G21" s="864">
        <f t="shared" si="2"/>
        <v>94</v>
      </c>
      <c r="H21" s="864">
        <v>2</v>
      </c>
      <c r="I21" s="864">
        <v>50</v>
      </c>
      <c r="J21" s="864">
        <v>22</v>
      </c>
      <c r="K21" s="864">
        <v>12</v>
      </c>
      <c r="L21" s="864">
        <v>8</v>
      </c>
      <c r="M21" s="730" t="s">
        <v>976</v>
      </c>
      <c r="N21" s="864">
        <v>2</v>
      </c>
      <c r="O21" s="864" t="s">
        <v>168</v>
      </c>
      <c r="P21" s="864" t="s">
        <v>954</v>
      </c>
      <c r="Q21" s="864" t="s">
        <v>954</v>
      </c>
      <c r="R21" s="864" t="s">
        <v>33</v>
      </c>
      <c r="S21" s="864" t="s">
        <v>33</v>
      </c>
      <c r="T21" s="864" t="s">
        <v>33</v>
      </c>
    </row>
    <row r="22" spans="1:20" ht="32.25" customHeight="1">
      <c r="A22" s="730" t="s">
        <v>977</v>
      </c>
      <c r="B22" s="875">
        <f t="shared" ref="B22" si="8">SUM(C22,Q22)</f>
        <v>127</v>
      </c>
      <c r="C22" s="875">
        <f t="shared" si="1"/>
        <v>127</v>
      </c>
      <c r="D22" s="864">
        <v>50</v>
      </c>
      <c r="E22" s="864">
        <v>2</v>
      </c>
      <c r="F22" s="864">
        <v>5</v>
      </c>
      <c r="G22" s="864">
        <f t="shared" si="2"/>
        <v>68</v>
      </c>
      <c r="H22" s="884">
        <v>1</v>
      </c>
      <c r="I22" s="864">
        <v>32</v>
      </c>
      <c r="J22" s="864">
        <v>11</v>
      </c>
      <c r="K22" s="864">
        <v>14</v>
      </c>
      <c r="L22" s="864">
        <v>10</v>
      </c>
      <c r="M22" s="730" t="s">
        <v>977</v>
      </c>
      <c r="N22" s="864">
        <v>1</v>
      </c>
      <c r="O22" s="864">
        <v>1</v>
      </c>
      <c r="P22" s="864" t="s">
        <v>954</v>
      </c>
      <c r="Q22" s="864" t="s">
        <v>955</v>
      </c>
      <c r="R22" s="864" t="s">
        <v>33</v>
      </c>
      <c r="S22" s="864" t="s">
        <v>33</v>
      </c>
      <c r="T22" s="864" t="s">
        <v>33</v>
      </c>
    </row>
    <row r="23" spans="1:20" ht="32.25" customHeight="1">
      <c r="A23" s="730" t="s">
        <v>978</v>
      </c>
      <c r="B23" s="875">
        <f t="shared" ref="B23" si="9">SUM(C23,Q23)</f>
        <v>38</v>
      </c>
      <c r="C23" s="875">
        <f t="shared" si="1"/>
        <v>38</v>
      </c>
      <c r="D23" s="864">
        <v>7</v>
      </c>
      <c r="E23" s="864">
        <v>3</v>
      </c>
      <c r="F23" s="864">
        <v>4</v>
      </c>
      <c r="G23" s="864">
        <f t="shared" si="2"/>
        <v>16</v>
      </c>
      <c r="H23" s="884" t="s">
        <v>168</v>
      </c>
      <c r="I23" s="864">
        <v>10</v>
      </c>
      <c r="J23" s="864">
        <v>4</v>
      </c>
      <c r="K23" s="884" t="s">
        <v>168</v>
      </c>
      <c r="L23" s="864">
        <v>2</v>
      </c>
      <c r="M23" s="730" t="s">
        <v>978</v>
      </c>
      <c r="N23" s="864">
        <v>3</v>
      </c>
      <c r="O23" s="864">
        <v>5</v>
      </c>
      <c r="P23" s="864" t="s">
        <v>955</v>
      </c>
      <c r="Q23" s="864" t="s">
        <v>955</v>
      </c>
      <c r="R23" s="864" t="s">
        <v>33</v>
      </c>
      <c r="S23" s="864" t="s">
        <v>33</v>
      </c>
      <c r="T23" s="864" t="s">
        <v>33</v>
      </c>
    </row>
    <row r="24" spans="1:20" ht="32.25" customHeight="1" thickBot="1">
      <c r="A24" s="921" t="s">
        <v>979</v>
      </c>
      <c r="B24" s="925">
        <f t="shared" ref="B24" si="10">SUM(C24,Q24)</f>
        <v>21</v>
      </c>
      <c r="C24" s="928">
        <f t="shared" si="1"/>
        <v>21</v>
      </c>
      <c r="D24" s="925">
        <v>4</v>
      </c>
      <c r="E24" s="925">
        <v>3</v>
      </c>
      <c r="F24" s="925">
        <v>1</v>
      </c>
      <c r="G24" s="925">
        <f t="shared" si="2"/>
        <v>10</v>
      </c>
      <c r="H24" s="924" t="s">
        <v>168</v>
      </c>
      <c r="I24" s="925">
        <v>9</v>
      </c>
      <c r="J24" s="925">
        <v>1</v>
      </c>
      <c r="K24" s="924" t="s">
        <v>168</v>
      </c>
      <c r="L24" s="924" t="s">
        <v>168</v>
      </c>
      <c r="M24" s="921" t="s">
        <v>979</v>
      </c>
      <c r="N24" s="925">
        <v>2</v>
      </c>
      <c r="O24" s="925">
        <v>1</v>
      </c>
      <c r="P24" s="925" t="s">
        <v>954</v>
      </c>
      <c r="Q24" s="925" t="s">
        <v>955</v>
      </c>
      <c r="R24" s="925" t="s">
        <v>33</v>
      </c>
      <c r="S24" s="925" t="s">
        <v>33</v>
      </c>
      <c r="T24" s="925" t="s">
        <v>33</v>
      </c>
    </row>
    <row r="25" spans="1:20" ht="13.5" customHeight="1">
      <c r="A25" s="1056" t="s">
        <v>497</v>
      </c>
      <c r="B25" s="1056"/>
      <c r="C25" s="930"/>
      <c r="D25" s="930"/>
      <c r="E25" s="930"/>
      <c r="F25" s="869"/>
      <c r="G25" s="1060" t="s">
        <v>833</v>
      </c>
      <c r="H25" s="1060"/>
      <c r="I25" s="1060"/>
      <c r="J25" s="1060"/>
      <c r="K25" s="1060"/>
      <c r="L25" s="1060"/>
      <c r="M25" s="1055" t="s">
        <v>497</v>
      </c>
      <c r="N25" s="1055"/>
      <c r="O25" s="931"/>
      <c r="P25" s="931"/>
      <c r="Q25" s="1057" t="s">
        <v>833</v>
      </c>
      <c r="R25" s="1057"/>
      <c r="S25" s="1057"/>
      <c r="T25" s="1057"/>
    </row>
    <row r="26" spans="1:20" ht="13.5" customHeight="1">
      <c r="A26" s="1055" t="s">
        <v>318</v>
      </c>
      <c r="B26" s="1055"/>
      <c r="C26" s="1055"/>
      <c r="D26" s="1055"/>
      <c r="E26" s="41"/>
      <c r="F26" s="41"/>
      <c r="G26" s="41"/>
      <c r="I26" s="966" t="s">
        <v>829</v>
      </c>
      <c r="J26" s="966"/>
      <c r="K26" s="966"/>
      <c r="L26" s="966"/>
      <c r="M26" s="1058" t="s">
        <v>831</v>
      </c>
      <c r="N26" s="1058"/>
      <c r="O26" s="1058"/>
      <c r="P26" s="1058"/>
      <c r="Q26" s="1059" t="s">
        <v>832</v>
      </c>
      <c r="R26" s="1059"/>
      <c r="S26" s="1059"/>
      <c r="T26" s="1059"/>
    </row>
    <row r="27" spans="1:20" ht="22.5" customHeight="1">
      <c r="A27" s="1055"/>
      <c r="B27" s="1055"/>
      <c r="C27" s="1055"/>
      <c r="D27" s="1055"/>
      <c r="E27" s="41"/>
      <c r="F27" s="41"/>
      <c r="G27" s="41"/>
      <c r="H27" s="41"/>
      <c r="I27" s="966"/>
      <c r="J27" s="966"/>
      <c r="K27" s="966"/>
      <c r="L27" s="966"/>
      <c r="M27" s="1061" t="s">
        <v>830</v>
      </c>
      <c r="N27" s="1061"/>
      <c r="O27" s="1061"/>
      <c r="P27" s="1061"/>
      <c r="Q27" s="1059"/>
      <c r="R27" s="1059"/>
      <c r="S27" s="1059"/>
      <c r="T27" s="1059"/>
    </row>
  </sheetData>
  <mergeCells count="39">
    <mergeCell ref="Q7:Q8"/>
    <mergeCell ref="A26:D26"/>
    <mergeCell ref="A25:B25"/>
    <mergeCell ref="M25:N25"/>
    <mergeCell ref="Q25:T25"/>
    <mergeCell ref="M26:P26"/>
    <mergeCell ref="Q26:T27"/>
    <mergeCell ref="G25:L25"/>
    <mergeCell ref="I26:L26"/>
    <mergeCell ref="A27:D27"/>
    <mergeCell ref="I27:L27"/>
    <mergeCell ref="M27:P27"/>
    <mergeCell ref="G7:L7"/>
    <mergeCell ref="M7:M8"/>
    <mergeCell ref="N7:N8"/>
    <mergeCell ref="O7:O8"/>
    <mergeCell ref="P7:P8"/>
    <mergeCell ref="F7:F8"/>
    <mergeCell ref="A5:A6"/>
    <mergeCell ref="B5:B6"/>
    <mergeCell ref="C5:L5"/>
    <mergeCell ref="M5:M6"/>
    <mergeCell ref="N5:P5"/>
    <mergeCell ref="Q5:T5"/>
    <mergeCell ref="G6:L6"/>
    <mergeCell ref="S7:S8"/>
    <mergeCell ref="T7:T8"/>
    <mergeCell ref="A1:L1"/>
    <mergeCell ref="M1:T1"/>
    <mergeCell ref="A2:L2"/>
    <mergeCell ref="M2:T2"/>
    <mergeCell ref="K4:L4"/>
    <mergeCell ref="S4:T4"/>
    <mergeCell ref="R7:R8"/>
    <mergeCell ref="A7:A8"/>
    <mergeCell ref="B7:B8"/>
    <mergeCell ref="C7:C8"/>
    <mergeCell ref="D7:D8"/>
    <mergeCell ref="E7:E8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77"/>
  <sheetViews>
    <sheetView topLeftCell="A5" zoomScaleNormal="100" workbookViewId="0">
      <selection activeCell="K14" sqref="K14:K25"/>
    </sheetView>
  </sheetViews>
  <sheetFormatPr defaultRowHeight="13.5"/>
  <cols>
    <col min="1" max="1" width="9.77734375" customWidth="1"/>
    <col min="2" max="7" width="10.77734375" style="9" customWidth="1"/>
    <col min="8" max="8" width="9.6640625" style="9" customWidth="1"/>
    <col min="9" max="9" width="9.77734375" style="9" customWidth="1"/>
    <col min="10" max="11" width="8.77734375" style="9" customWidth="1"/>
    <col min="12" max="12" width="9.77734375" style="9" customWidth="1"/>
    <col min="13" max="15" width="8.77734375" style="9" customWidth="1"/>
  </cols>
  <sheetData>
    <row r="1" spans="1:16" ht="24.75" customHeight="1">
      <c r="A1" s="971" t="s">
        <v>781</v>
      </c>
      <c r="B1" s="971"/>
      <c r="C1" s="971"/>
      <c r="D1" s="971"/>
      <c r="E1" s="971"/>
      <c r="F1" s="971"/>
      <c r="G1" s="971"/>
      <c r="H1" s="971" t="s">
        <v>782</v>
      </c>
      <c r="I1" s="971"/>
      <c r="J1" s="971"/>
      <c r="K1" s="971"/>
      <c r="L1" s="971"/>
      <c r="M1" s="971"/>
      <c r="N1" s="971"/>
      <c r="O1" s="971"/>
    </row>
    <row r="2" spans="1:16" ht="24.75" customHeight="1">
      <c r="A2" s="1028" t="s">
        <v>767</v>
      </c>
      <c r="B2" s="1028"/>
      <c r="C2" s="1028"/>
      <c r="D2" s="1028"/>
      <c r="E2" s="1028"/>
      <c r="F2" s="1028"/>
      <c r="G2" s="1028"/>
      <c r="H2" s="1028" t="s">
        <v>768</v>
      </c>
      <c r="I2" s="1028"/>
      <c r="J2" s="1028"/>
      <c r="K2" s="1028"/>
      <c r="L2" s="1028"/>
      <c r="M2" s="1028"/>
      <c r="N2" s="1028"/>
      <c r="O2" s="1028"/>
    </row>
    <row r="3" spans="1:16" ht="15" customHeight="1">
      <c r="A3" s="6"/>
    </row>
    <row r="4" spans="1:16" s="18" customFormat="1" ht="18" customHeight="1" thickBot="1">
      <c r="A4" s="1065" t="s">
        <v>149</v>
      </c>
      <c r="B4" s="1065"/>
      <c r="C4" s="349"/>
      <c r="D4" s="952" t="s">
        <v>146</v>
      </c>
      <c r="E4" s="952"/>
      <c r="F4" s="952"/>
      <c r="G4" s="952"/>
      <c r="H4" s="78" t="s">
        <v>149</v>
      </c>
      <c r="I4" s="166"/>
      <c r="J4" s="78"/>
      <c r="K4" s="166"/>
      <c r="L4" s="952" t="s">
        <v>146</v>
      </c>
      <c r="M4" s="952"/>
      <c r="N4" s="952"/>
      <c r="O4" s="952"/>
    </row>
    <row r="5" spans="1:16" s="18" customFormat="1" ht="47.25" customHeight="1">
      <c r="A5" s="305" t="s">
        <v>129</v>
      </c>
      <c r="B5" s="79" t="s">
        <v>197</v>
      </c>
      <c r="C5" s="409" t="s">
        <v>844</v>
      </c>
      <c r="D5" s="310" t="s">
        <v>198</v>
      </c>
      <c r="E5" s="80" t="s">
        <v>199</v>
      </c>
      <c r="F5" s="310" t="s">
        <v>123</v>
      </c>
      <c r="G5" s="307" t="s">
        <v>169</v>
      </c>
      <c r="H5" s="305" t="s">
        <v>129</v>
      </c>
      <c r="I5" s="307" t="s">
        <v>124</v>
      </c>
      <c r="J5" s="310" t="s">
        <v>125</v>
      </c>
      <c r="K5" s="342" t="s">
        <v>127</v>
      </c>
      <c r="L5" s="299" t="s">
        <v>200</v>
      </c>
      <c r="M5" s="307" t="s">
        <v>187</v>
      </c>
      <c r="N5" s="981" t="s">
        <v>188</v>
      </c>
      <c r="O5" s="307" t="s">
        <v>189</v>
      </c>
    </row>
    <row r="6" spans="1:16" s="18" customFormat="1" ht="35.25" customHeight="1">
      <c r="A6" s="328" t="s">
        <v>190</v>
      </c>
      <c r="B6" s="348" t="s">
        <v>191</v>
      </c>
      <c r="C6" s="348" t="s">
        <v>843</v>
      </c>
      <c r="D6" s="347" t="s">
        <v>192</v>
      </c>
      <c r="E6" s="347" t="s">
        <v>122</v>
      </c>
      <c r="F6" s="315" t="s">
        <v>193</v>
      </c>
      <c r="G6" s="373" t="s">
        <v>194</v>
      </c>
      <c r="H6" s="328" t="s">
        <v>190</v>
      </c>
      <c r="I6" s="373" t="s">
        <v>195</v>
      </c>
      <c r="J6" s="347" t="s">
        <v>126</v>
      </c>
      <c r="K6" s="329" t="s">
        <v>128</v>
      </c>
      <c r="L6" s="300" t="s">
        <v>506</v>
      </c>
      <c r="M6" s="344" t="s">
        <v>196</v>
      </c>
      <c r="N6" s="1064"/>
      <c r="O6" s="329" t="s">
        <v>29</v>
      </c>
    </row>
    <row r="7" spans="1:16" s="18" customFormat="1" ht="8.25" customHeight="1">
      <c r="A7" s="306"/>
      <c r="B7" s="312"/>
      <c r="C7" s="324"/>
      <c r="D7" s="324"/>
      <c r="E7" s="324"/>
      <c r="F7" s="372"/>
      <c r="G7" s="372"/>
      <c r="H7" s="306"/>
      <c r="I7" s="372"/>
      <c r="J7" s="324"/>
      <c r="K7" s="324"/>
      <c r="L7" s="324"/>
      <c r="M7" s="324"/>
      <c r="N7" s="324"/>
      <c r="O7" s="324"/>
      <c r="P7" s="19"/>
    </row>
    <row r="8" spans="1:16" s="18" customFormat="1" ht="21.95" customHeight="1">
      <c r="A8" s="605">
        <v>2017</v>
      </c>
      <c r="B8" s="81">
        <v>717</v>
      </c>
      <c r="C8" s="81">
        <v>249</v>
      </c>
      <c r="D8" s="81">
        <v>548</v>
      </c>
      <c r="E8" s="81">
        <v>374</v>
      </c>
      <c r="F8" s="81">
        <v>624</v>
      </c>
      <c r="G8" s="81">
        <v>43</v>
      </c>
      <c r="H8" s="605">
        <v>2017</v>
      </c>
      <c r="I8" s="555">
        <v>1032</v>
      </c>
      <c r="J8" s="555">
        <v>63</v>
      </c>
      <c r="K8" s="556">
        <v>11453</v>
      </c>
      <c r="L8" s="555">
        <v>3</v>
      </c>
      <c r="M8" s="555">
        <v>243</v>
      </c>
      <c r="N8" s="555">
        <v>581</v>
      </c>
      <c r="O8" s="556">
        <v>1951</v>
      </c>
      <c r="P8" s="19"/>
    </row>
    <row r="9" spans="1:16" s="18" customFormat="1" ht="21.95" customHeight="1">
      <c r="A9" s="82">
        <v>2018</v>
      </c>
      <c r="B9" s="556">
        <v>215</v>
      </c>
      <c r="C9" s="555">
        <v>473</v>
      </c>
      <c r="D9" s="555">
        <v>74</v>
      </c>
      <c r="E9" s="555">
        <v>410</v>
      </c>
      <c r="F9" s="555">
        <v>632</v>
      </c>
      <c r="G9" s="555">
        <v>46</v>
      </c>
      <c r="H9" s="82">
        <v>2018</v>
      </c>
      <c r="I9" s="591">
        <v>893</v>
      </c>
      <c r="J9" s="591">
        <v>48</v>
      </c>
      <c r="K9" s="492">
        <v>9709</v>
      </c>
      <c r="L9" s="591">
        <v>2</v>
      </c>
      <c r="M9" s="591">
        <v>271</v>
      </c>
      <c r="N9" s="591">
        <v>174</v>
      </c>
      <c r="O9" s="492">
        <v>1764</v>
      </c>
      <c r="P9" s="19"/>
    </row>
    <row r="10" spans="1:16" s="18" customFormat="1" ht="21.95" customHeight="1">
      <c r="A10" s="604">
        <v>2019</v>
      </c>
      <c r="B10" s="492">
        <v>557</v>
      </c>
      <c r="C10" s="492">
        <v>502</v>
      </c>
      <c r="D10" s="492">
        <v>442</v>
      </c>
      <c r="E10" s="492">
        <v>485</v>
      </c>
      <c r="F10" s="492">
        <v>524</v>
      </c>
      <c r="G10" s="492">
        <v>79</v>
      </c>
      <c r="H10" s="604">
        <v>2019</v>
      </c>
      <c r="I10" s="492">
        <v>902</v>
      </c>
      <c r="J10" s="591">
        <v>68</v>
      </c>
      <c r="K10" s="492">
        <v>9716</v>
      </c>
      <c r="L10" s="591">
        <v>14</v>
      </c>
      <c r="M10" s="591">
        <v>239</v>
      </c>
      <c r="N10" s="591">
        <v>400</v>
      </c>
      <c r="O10" s="492">
        <v>2148</v>
      </c>
    </row>
    <row r="11" spans="1:16" s="18" customFormat="1" ht="21.95" customHeight="1">
      <c r="A11" s="528">
        <v>2020</v>
      </c>
      <c r="B11" s="492">
        <v>407</v>
      </c>
      <c r="C11" s="492">
        <v>529</v>
      </c>
      <c r="D11" s="492">
        <v>333</v>
      </c>
      <c r="E11" s="492">
        <v>395</v>
      </c>
      <c r="F11" s="492">
        <v>387</v>
      </c>
      <c r="G11" s="492">
        <v>12</v>
      </c>
      <c r="H11" s="528">
        <v>2020</v>
      </c>
      <c r="I11" s="492">
        <v>738</v>
      </c>
      <c r="J11" s="509">
        <v>49</v>
      </c>
      <c r="K11" s="492">
        <v>9227</v>
      </c>
      <c r="L11" s="509">
        <v>193</v>
      </c>
      <c r="M11" s="509">
        <v>194</v>
      </c>
      <c r="N11" s="509">
        <v>313</v>
      </c>
      <c r="O11" s="492">
        <v>6115</v>
      </c>
    </row>
    <row r="12" spans="1:16" s="18" customFormat="1" ht="21.95" customHeight="1">
      <c r="A12" s="765">
        <v>2021</v>
      </c>
      <c r="B12" s="766">
        <f t="shared" ref="B12:G12" si="0">SUM(B14:B25)</f>
        <v>384</v>
      </c>
      <c r="C12" s="766">
        <f t="shared" si="0"/>
        <v>554</v>
      </c>
      <c r="D12" s="766">
        <f t="shared" si="0"/>
        <v>311</v>
      </c>
      <c r="E12" s="766">
        <f t="shared" si="0"/>
        <v>326</v>
      </c>
      <c r="F12" s="766">
        <f t="shared" si="0"/>
        <v>393</v>
      </c>
      <c r="G12" s="766">
        <f t="shared" si="0"/>
        <v>7</v>
      </c>
      <c r="H12" s="765">
        <v>2021</v>
      </c>
      <c r="I12" s="766">
        <f t="shared" ref="I12:O12" si="1">SUM(I14:I25)</f>
        <v>617</v>
      </c>
      <c r="J12" s="741">
        <f t="shared" si="1"/>
        <v>37</v>
      </c>
      <c r="K12" s="845">
        <f t="shared" si="1"/>
        <v>9828</v>
      </c>
      <c r="L12" s="845">
        <f t="shared" si="1"/>
        <v>148</v>
      </c>
      <c r="M12" s="845">
        <f t="shared" si="1"/>
        <v>156</v>
      </c>
      <c r="N12" s="845">
        <f t="shared" si="1"/>
        <v>276</v>
      </c>
      <c r="O12" s="845">
        <f t="shared" si="1"/>
        <v>6762</v>
      </c>
    </row>
    <row r="13" spans="1:16" s="18" customFormat="1" ht="9" customHeight="1">
      <c r="A13" s="723"/>
      <c r="B13" s="724"/>
      <c r="C13" s="722"/>
      <c r="D13" s="722"/>
      <c r="E13" s="722"/>
      <c r="F13" s="722"/>
      <c r="G13" s="722"/>
      <c r="H13" s="723"/>
      <c r="I13" s="725"/>
      <c r="J13" s="725"/>
      <c r="K13" s="725"/>
      <c r="L13" s="725"/>
      <c r="M13" s="725"/>
      <c r="N13" s="725"/>
      <c r="O13" s="768"/>
    </row>
    <row r="14" spans="1:16" s="18" customFormat="1" ht="30" customHeight="1">
      <c r="A14" s="764" t="s">
        <v>980</v>
      </c>
      <c r="B14" s="863">
        <v>39</v>
      </c>
      <c r="C14" s="866">
        <v>76</v>
      </c>
      <c r="D14" s="864">
        <v>36</v>
      </c>
      <c r="E14" s="864">
        <v>37</v>
      </c>
      <c r="F14" s="864">
        <v>62</v>
      </c>
      <c r="G14" s="864" t="s">
        <v>954</v>
      </c>
      <c r="H14" s="764" t="s">
        <v>980</v>
      </c>
      <c r="I14" s="863">
        <v>64</v>
      </c>
      <c r="J14" s="884">
        <v>4</v>
      </c>
      <c r="K14" s="864">
        <v>7</v>
      </c>
      <c r="L14" s="884">
        <v>8</v>
      </c>
      <c r="M14" s="864">
        <v>15</v>
      </c>
      <c r="N14" s="864">
        <v>25</v>
      </c>
      <c r="O14" s="885">
        <v>24</v>
      </c>
    </row>
    <row r="15" spans="1:16" s="18" customFormat="1" ht="30" customHeight="1">
      <c r="A15" s="764" t="s">
        <v>981</v>
      </c>
      <c r="B15" s="863">
        <v>28</v>
      </c>
      <c r="C15" s="866">
        <v>50</v>
      </c>
      <c r="D15" s="864">
        <v>21</v>
      </c>
      <c r="E15" s="864">
        <v>31</v>
      </c>
      <c r="F15" s="864">
        <v>46</v>
      </c>
      <c r="G15" s="864" t="s">
        <v>954</v>
      </c>
      <c r="H15" s="764" t="s">
        <v>981</v>
      </c>
      <c r="I15" s="864">
        <v>72</v>
      </c>
      <c r="J15" s="884" t="s">
        <v>954</v>
      </c>
      <c r="K15" s="864">
        <v>5</v>
      </c>
      <c r="L15" s="884">
        <v>4</v>
      </c>
      <c r="M15" s="864">
        <v>11</v>
      </c>
      <c r="N15" s="864">
        <v>19</v>
      </c>
      <c r="O15" s="885">
        <v>16</v>
      </c>
    </row>
    <row r="16" spans="1:16" s="18" customFormat="1" ht="30" customHeight="1">
      <c r="A16" s="764" t="s">
        <v>982</v>
      </c>
      <c r="B16" s="863">
        <v>35</v>
      </c>
      <c r="C16" s="866">
        <v>44</v>
      </c>
      <c r="D16" s="864">
        <v>27</v>
      </c>
      <c r="E16" s="864">
        <v>24</v>
      </c>
      <c r="F16" s="864">
        <v>26</v>
      </c>
      <c r="G16" s="864" t="s">
        <v>955</v>
      </c>
      <c r="H16" s="764" t="s">
        <v>982</v>
      </c>
      <c r="I16" s="864">
        <v>53</v>
      </c>
      <c r="J16" s="884">
        <v>4</v>
      </c>
      <c r="K16" s="864">
        <v>3</v>
      </c>
      <c r="L16" s="884">
        <v>1</v>
      </c>
      <c r="M16" s="864">
        <v>12</v>
      </c>
      <c r="N16" s="864">
        <v>29</v>
      </c>
      <c r="O16" s="885">
        <v>3</v>
      </c>
    </row>
    <row r="17" spans="1:15" s="18" customFormat="1" ht="30" customHeight="1">
      <c r="A17" s="764" t="s">
        <v>983</v>
      </c>
      <c r="B17" s="863">
        <v>34</v>
      </c>
      <c r="C17" s="866">
        <v>42</v>
      </c>
      <c r="D17" s="864">
        <v>26</v>
      </c>
      <c r="E17" s="864">
        <v>37</v>
      </c>
      <c r="F17" s="864">
        <v>30</v>
      </c>
      <c r="G17" s="864">
        <v>1</v>
      </c>
      <c r="H17" s="764" t="s">
        <v>983</v>
      </c>
      <c r="I17" s="864">
        <v>53</v>
      </c>
      <c r="J17" s="884">
        <v>3</v>
      </c>
      <c r="K17" s="864" t="s">
        <v>955</v>
      </c>
      <c r="L17" s="884">
        <v>7</v>
      </c>
      <c r="M17" s="864">
        <v>13</v>
      </c>
      <c r="N17" s="864">
        <v>26</v>
      </c>
      <c r="O17" s="885" t="s">
        <v>954</v>
      </c>
    </row>
    <row r="18" spans="1:15" s="18" customFormat="1" ht="30" customHeight="1">
      <c r="A18" s="764" t="s">
        <v>984</v>
      </c>
      <c r="B18" s="863">
        <v>25</v>
      </c>
      <c r="C18" s="866">
        <v>43</v>
      </c>
      <c r="D18" s="864">
        <v>20</v>
      </c>
      <c r="E18" s="864">
        <v>28</v>
      </c>
      <c r="F18" s="864">
        <v>25</v>
      </c>
      <c r="G18" s="864" t="s">
        <v>955</v>
      </c>
      <c r="H18" s="764" t="s">
        <v>984</v>
      </c>
      <c r="I18" s="864">
        <v>55</v>
      </c>
      <c r="J18" s="884">
        <v>5</v>
      </c>
      <c r="K18" s="884" t="s">
        <v>954</v>
      </c>
      <c r="L18" s="884">
        <v>7</v>
      </c>
      <c r="M18" s="864">
        <v>11</v>
      </c>
      <c r="N18" s="864">
        <v>20</v>
      </c>
      <c r="O18" s="885" t="s">
        <v>955</v>
      </c>
    </row>
    <row r="19" spans="1:15" s="18" customFormat="1" ht="30" customHeight="1">
      <c r="A19" s="764" t="s">
        <v>985</v>
      </c>
      <c r="B19" s="863">
        <v>26</v>
      </c>
      <c r="C19" s="866">
        <v>44</v>
      </c>
      <c r="D19" s="864">
        <v>22</v>
      </c>
      <c r="E19" s="864">
        <v>24</v>
      </c>
      <c r="F19" s="864">
        <v>20</v>
      </c>
      <c r="G19" s="864" t="s">
        <v>955</v>
      </c>
      <c r="H19" s="764" t="s">
        <v>985</v>
      </c>
      <c r="I19" s="864">
        <v>48</v>
      </c>
      <c r="J19" s="864">
        <v>3</v>
      </c>
      <c r="K19" s="864" t="s">
        <v>954</v>
      </c>
      <c r="L19" s="884">
        <v>10</v>
      </c>
      <c r="M19" s="864">
        <v>8</v>
      </c>
      <c r="N19" s="864">
        <v>22</v>
      </c>
      <c r="O19" s="885" t="s">
        <v>955</v>
      </c>
    </row>
    <row r="20" spans="1:15" s="18" customFormat="1" ht="30" customHeight="1">
      <c r="A20" s="764" t="s">
        <v>986</v>
      </c>
      <c r="B20" s="863">
        <v>35</v>
      </c>
      <c r="C20" s="866">
        <v>38</v>
      </c>
      <c r="D20" s="864">
        <v>22</v>
      </c>
      <c r="E20" s="864">
        <v>26</v>
      </c>
      <c r="F20" s="864">
        <v>20</v>
      </c>
      <c r="G20" s="864">
        <v>1</v>
      </c>
      <c r="H20" s="764" t="s">
        <v>986</v>
      </c>
      <c r="I20" s="864">
        <v>50</v>
      </c>
      <c r="J20" s="864">
        <v>5</v>
      </c>
      <c r="K20" s="884" t="s">
        <v>955</v>
      </c>
      <c r="L20" s="884">
        <v>7</v>
      </c>
      <c r="M20" s="864">
        <v>11</v>
      </c>
      <c r="N20" s="864">
        <v>21</v>
      </c>
      <c r="O20" s="885" t="s">
        <v>955</v>
      </c>
    </row>
    <row r="21" spans="1:15" s="18" customFormat="1" ht="30" customHeight="1">
      <c r="A21" s="764" t="s">
        <v>987</v>
      </c>
      <c r="B21" s="863">
        <v>35</v>
      </c>
      <c r="C21" s="866">
        <v>35</v>
      </c>
      <c r="D21" s="864">
        <v>31</v>
      </c>
      <c r="E21" s="864">
        <v>20</v>
      </c>
      <c r="F21" s="864">
        <v>39</v>
      </c>
      <c r="G21" s="864">
        <v>1</v>
      </c>
      <c r="H21" s="764" t="s">
        <v>987</v>
      </c>
      <c r="I21" s="864">
        <v>42</v>
      </c>
      <c r="J21" s="864">
        <v>2</v>
      </c>
      <c r="K21" s="884" t="s">
        <v>954</v>
      </c>
      <c r="L21" s="884">
        <v>16</v>
      </c>
      <c r="M21" s="864">
        <v>15</v>
      </c>
      <c r="N21" s="864">
        <v>26</v>
      </c>
      <c r="O21" s="885" t="s">
        <v>954</v>
      </c>
    </row>
    <row r="22" spans="1:15" s="18" customFormat="1" ht="30" customHeight="1">
      <c r="A22" s="764" t="s">
        <v>988</v>
      </c>
      <c r="B22" s="863">
        <v>24</v>
      </c>
      <c r="C22" s="866">
        <v>42</v>
      </c>
      <c r="D22" s="864">
        <v>20</v>
      </c>
      <c r="E22" s="864">
        <v>25</v>
      </c>
      <c r="F22" s="864">
        <v>26</v>
      </c>
      <c r="G22" s="864" t="s">
        <v>954</v>
      </c>
      <c r="H22" s="764" t="s">
        <v>988</v>
      </c>
      <c r="I22" s="864">
        <v>29</v>
      </c>
      <c r="J22" s="864">
        <v>4</v>
      </c>
      <c r="K22" s="886">
        <v>32</v>
      </c>
      <c r="L22" s="884">
        <v>28</v>
      </c>
      <c r="M22" s="864">
        <v>11</v>
      </c>
      <c r="N22" s="864">
        <v>21</v>
      </c>
      <c r="O22" s="885">
        <v>311</v>
      </c>
    </row>
    <row r="23" spans="1:15" s="18" customFormat="1" ht="30" customHeight="1">
      <c r="A23" s="932" t="s">
        <v>989</v>
      </c>
      <c r="B23" s="863">
        <v>37</v>
      </c>
      <c r="C23" s="866">
        <v>42</v>
      </c>
      <c r="D23" s="864">
        <v>27</v>
      </c>
      <c r="E23" s="864">
        <v>24</v>
      </c>
      <c r="F23" s="864">
        <v>32</v>
      </c>
      <c r="G23" s="864">
        <v>2</v>
      </c>
      <c r="H23" s="932" t="s">
        <v>989</v>
      </c>
      <c r="I23" s="864">
        <v>46</v>
      </c>
      <c r="J23" s="864">
        <v>3</v>
      </c>
      <c r="K23" s="887">
        <v>7440</v>
      </c>
      <c r="L23" s="864">
        <v>25</v>
      </c>
      <c r="M23" s="864">
        <v>18</v>
      </c>
      <c r="N23" s="864">
        <v>28</v>
      </c>
      <c r="O23" s="885">
        <v>2845</v>
      </c>
    </row>
    <row r="24" spans="1:15" s="18" customFormat="1" ht="30" customHeight="1">
      <c r="A24" s="932" t="s">
        <v>990</v>
      </c>
      <c r="B24" s="863">
        <v>36</v>
      </c>
      <c r="C24" s="866">
        <v>48</v>
      </c>
      <c r="D24" s="864">
        <v>30</v>
      </c>
      <c r="E24" s="864">
        <v>25</v>
      </c>
      <c r="F24" s="864">
        <v>28</v>
      </c>
      <c r="G24" s="864">
        <v>1</v>
      </c>
      <c r="H24" s="932" t="s">
        <v>990</v>
      </c>
      <c r="I24" s="864">
        <v>57</v>
      </c>
      <c r="J24" s="864">
        <v>2</v>
      </c>
      <c r="K24" s="886">
        <v>1898</v>
      </c>
      <c r="L24" s="864">
        <v>26</v>
      </c>
      <c r="M24" s="864">
        <v>19</v>
      </c>
      <c r="N24" s="864">
        <v>24</v>
      </c>
      <c r="O24" s="888">
        <v>2771</v>
      </c>
    </row>
    <row r="25" spans="1:15" s="18" customFormat="1" ht="30" customHeight="1" thickBot="1">
      <c r="A25" s="764" t="s">
        <v>991</v>
      </c>
      <c r="B25" s="863">
        <v>30</v>
      </c>
      <c r="C25" s="866">
        <v>50</v>
      </c>
      <c r="D25" s="864">
        <v>29</v>
      </c>
      <c r="E25" s="864">
        <v>25</v>
      </c>
      <c r="F25" s="864">
        <v>39</v>
      </c>
      <c r="G25" s="864">
        <v>1</v>
      </c>
      <c r="H25" s="764" t="s">
        <v>991</v>
      </c>
      <c r="I25" s="864">
        <v>48</v>
      </c>
      <c r="J25" s="864">
        <v>2</v>
      </c>
      <c r="K25" s="864">
        <v>443</v>
      </c>
      <c r="L25" s="884">
        <v>9</v>
      </c>
      <c r="M25" s="864">
        <v>12</v>
      </c>
      <c r="N25" s="864">
        <v>15</v>
      </c>
      <c r="O25" s="885">
        <v>792</v>
      </c>
    </row>
    <row r="26" spans="1:15" s="18" customFormat="1" ht="8.25" customHeight="1">
      <c r="A26" s="1026"/>
      <c r="B26" s="1026"/>
      <c r="C26" s="1026"/>
      <c r="D26" s="1026"/>
      <c r="E26" s="1026"/>
      <c r="F26" s="1026"/>
      <c r="G26" s="1026"/>
      <c r="H26" s="319"/>
      <c r="I26" s="1063"/>
      <c r="J26" s="1063"/>
      <c r="K26" s="1063"/>
      <c r="L26" s="1063"/>
      <c r="M26" s="1063"/>
      <c r="N26" s="1063"/>
      <c r="O26" s="1063"/>
    </row>
    <row r="27" spans="1:15" s="18" customFormat="1" ht="13.5" customHeight="1">
      <c r="A27" s="1055" t="s">
        <v>53</v>
      </c>
      <c r="B27" s="1055"/>
      <c r="C27" s="1055"/>
      <c r="D27" s="1062" t="s">
        <v>54</v>
      </c>
      <c r="E27" s="1062"/>
      <c r="F27" s="1062"/>
      <c r="G27" s="1062"/>
      <c r="H27" s="1055" t="s">
        <v>53</v>
      </c>
      <c r="I27" s="1055"/>
      <c r="J27" s="1055"/>
      <c r="K27" s="41"/>
      <c r="L27" s="1062" t="s">
        <v>54</v>
      </c>
      <c r="M27" s="1062"/>
      <c r="N27" s="1062"/>
      <c r="O27" s="1062"/>
    </row>
    <row r="28" spans="1:15" s="18" customFormat="1">
      <c r="A28" s="639" t="s">
        <v>834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s="18" customFormat="1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s="18" customFormat="1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s="18" customFormat="1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s="18" customFormat="1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s="18" customForma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s="18" customFormat="1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s="18" customForma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s="18" customForma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s="18" customFormat="1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2:15" s="18" customFormat="1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2:15" s="18" customFormat="1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2:15" s="18" customForma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2:15" s="18" customFormat="1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2:15" s="18" customFormat="1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2:15" s="18" customForma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2:15" s="18" customFormat="1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5" s="18" customFormat="1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5" s="18" customFormat="1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2:15" s="18" customForma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2:15" s="18" customFormat="1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2:15" s="18" customFormat="1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2:15" s="18" customFormat="1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s="18" customFormat="1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2:15" s="18" customFormat="1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2:15" s="18" customFormat="1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2:15" s="18" customFormat="1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2:15" s="18" customFormat="1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2:15" s="18" customFormat="1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2:15" s="18" customFormat="1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2:15" s="18" customFormat="1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2:15" s="18" customFormat="1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2:15" s="18" customFormat="1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2:15" s="18" customFormat="1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2:15" s="18" customFormat="1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2:15" s="18" customFormat="1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2:15" s="18" customFormat="1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2:15" s="18" customFormat="1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2:15" s="18" customFormat="1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2:15" s="18" customFormat="1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2:15" s="18" customFormat="1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2:15" s="18" customFormat="1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2:15" s="18" customFormat="1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2:15" s="18" customFormat="1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2:15" s="18" customFormat="1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2:15" s="18" customFormat="1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2:15" s="18" customFormat="1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2:15" s="18" customFormat="1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2:15" s="18" customFormat="1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2:15" s="18" customFormat="1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</sheetData>
  <mergeCells count="14">
    <mergeCell ref="N5:N6"/>
    <mergeCell ref="A1:G1"/>
    <mergeCell ref="H1:O1"/>
    <mergeCell ref="A2:G2"/>
    <mergeCell ref="H2:O2"/>
    <mergeCell ref="A4:B4"/>
    <mergeCell ref="D4:G4"/>
    <mergeCell ref="L4:O4"/>
    <mergeCell ref="A27:C27"/>
    <mergeCell ref="D27:G27"/>
    <mergeCell ref="H27:J27"/>
    <mergeCell ref="L27:O27"/>
    <mergeCell ref="A26:G26"/>
    <mergeCell ref="I26:O26"/>
  </mergeCells>
  <phoneticPr fontId="3" type="noConversion"/>
  <pageMargins left="0.75" right="0.75" top="1" bottom="0.82" header="0.5" footer="0.5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38"/>
  <sheetViews>
    <sheetView topLeftCell="X19" zoomScale="150" zoomScaleNormal="150" workbookViewId="0">
      <selection activeCell="AF26" sqref="AF26:AQ26"/>
    </sheetView>
  </sheetViews>
  <sheetFormatPr defaultRowHeight="24.75" customHeight="1"/>
  <cols>
    <col min="1" max="1" width="8.88671875" style="679"/>
    <col min="2" max="2" width="5.6640625" style="679" customWidth="1"/>
    <col min="3" max="10" width="4.77734375" style="679" customWidth="1"/>
    <col min="11" max="11" width="4.5546875" style="679" customWidth="1"/>
    <col min="12" max="13" width="4.77734375" style="679" customWidth="1"/>
    <col min="14" max="14" width="6.109375" style="679" customWidth="1"/>
    <col min="15" max="15" width="4.77734375" style="679" customWidth="1"/>
    <col min="16" max="30" width="5.21875" style="679" customWidth="1"/>
    <col min="31" max="37" width="5.88671875" style="679" customWidth="1"/>
    <col min="38" max="38" width="7.33203125" style="679" customWidth="1"/>
    <col min="39" max="39" width="6.88671875" style="679" customWidth="1"/>
    <col min="40" max="43" width="5.88671875" style="679" customWidth="1"/>
  </cols>
  <sheetData>
    <row r="1" spans="1:43" ht="24.75" customHeight="1">
      <c r="A1" s="1113" t="s">
        <v>925</v>
      </c>
      <c r="B1" s="1113"/>
      <c r="C1" s="1113"/>
      <c r="D1" s="1113"/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1113" t="s">
        <v>925</v>
      </c>
      <c r="Q1" s="1113"/>
      <c r="R1" s="1113"/>
      <c r="S1" s="1113"/>
      <c r="T1" s="1113"/>
      <c r="U1" s="1113"/>
      <c r="V1" s="1113"/>
      <c r="W1" s="1113"/>
      <c r="X1" s="1113"/>
      <c r="Y1" s="1113"/>
      <c r="Z1" s="1113"/>
      <c r="AA1" s="1113"/>
      <c r="AB1" s="1113"/>
      <c r="AC1" s="1113"/>
      <c r="AD1" s="1113"/>
      <c r="AE1" s="1113" t="s">
        <v>926</v>
      </c>
      <c r="AF1" s="1113"/>
      <c r="AG1" s="1113"/>
      <c r="AH1" s="1113"/>
      <c r="AI1" s="1113"/>
      <c r="AJ1" s="1113"/>
      <c r="AK1" s="1113"/>
      <c r="AL1" s="1113"/>
      <c r="AM1" s="1113"/>
      <c r="AN1" s="1113"/>
      <c r="AO1" s="1113"/>
      <c r="AP1" s="1113"/>
      <c r="AQ1" s="1113"/>
    </row>
    <row r="2" spans="1:43" ht="24.75" customHeight="1">
      <c r="A2" s="1114" t="s">
        <v>845</v>
      </c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4"/>
      <c r="N2" s="1114"/>
      <c r="O2" s="1114"/>
      <c r="P2" s="1114" t="s">
        <v>845</v>
      </c>
      <c r="Q2" s="1114"/>
      <c r="R2" s="1114"/>
      <c r="S2" s="1114"/>
      <c r="T2" s="1114"/>
      <c r="U2" s="1114"/>
      <c r="V2" s="1114"/>
      <c r="W2" s="1114"/>
      <c r="X2" s="1114"/>
      <c r="Y2" s="1114"/>
      <c r="Z2" s="1114"/>
      <c r="AA2" s="1114"/>
      <c r="AB2" s="1114"/>
      <c r="AC2" s="1114"/>
      <c r="AD2" s="1114"/>
      <c r="AE2" s="1114" t="s">
        <v>846</v>
      </c>
      <c r="AF2" s="1114"/>
      <c r="AG2" s="1114"/>
      <c r="AH2" s="1114"/>
      <c r="AI2" s="1114"/>
      <c r="AJ2" s="1114"/>
      <c r="AK2" s="1114"/>
      <c r="AL2" s="1114"/>
      <c r="AM2" s="1114"/>
      <c r="AN2" s="1114"/>
      <c r="AO2" s="1114"/>
      <c r="AP2" s="1114"/>
      <c r="AQ2" s="1114"/>
    </row>
    <row r="3" spans="1:43" ht="24.75" customHeight="1" thickBot="1">
      <c r="A3" s="671" t="s">
        <v>847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1115" t="s">
        <v>848</v>
      </c>
      <c r="O3" s="1115"/>
      <c r="P3" s="671" t="s">
        <v>847</v>
      </c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1115" t="s">
        <v>848</v>
      </c>
      <c r="AD3" s="1115"/>
      <c r="AE3" s="671" t="s">
        <v>847</v>
      </c>
      <c r="AF3" s="672"/>
      <c r="AG3" s="672"/>
      <c r="AH3" s="672"/>
      <c r="AI3" s="672"/>
      <c r="AJ3" s="672"/>
      <c r="AK3" s="672"/>
      <c r="AL3" s="672"/>
      <c r="AM3" s="672"/>
      <c r="AN3" s="672"/>
      <c r="AO3" s="672"/>
      <c r="AP3" s="1115" t="s">
        <v>848</v>
      </c>
      <c r="AQ3" s="1115"/>
    </row>
    <row r="4" spans="1:43" ht="24.75" customHeight="1">
      <c r="A4" s="1116" t="s">
        <v>849</v>
      </c>
      <c r="B4" s="1109" t="s">
        <v>850</v>
      </c>
      <c r="C4" s="1110"/>
      <c r="D4" s="1110"/>
      <c r="E4" s="1110"/>
      <c r="F4" s="1110"/>
      <c r="G4" s="1110"/>
      <c r="H4" s="1110"/>
      <c r="I4" s="1110"/>
      <c r="J4" s="1110"/>
      <c r="K4" s="1110"/>
      <c r="L4" s="1110"/>
      <c r="M4" s="1110"/>
      <c r="N4" s="1110"/>
      <c r="O4" s="1110"/>
      <c r="P4" s="1116" t="s">
        <v>849</v>
      </c>
      <c r="Q4" s="1119" t="s">
        <v>851</v>
      </c>
      <c r="R4" s="1120"/>
      <c r="S4" s="1120"/>
      <c r="T4" s="1120"/>
      <c r="U4" s="1120"/>
      <c r="V4" s="1120"/>
      <c r="W4" s="1120"/>
      <c r="X4" s="1120"/>
      <c r="Y4" s="1120"/>
      <c r="Z4" s="1120"/>
      <c r="AA4" s="1120"/>
      <c r="AB4" s="1120"/>
      <c r="AC4" s="1120"/>
      <c r="AD4" s="1120"/>
      <c r="AE4" s="1116" t="s">
        <v>849</v>
      </c>
      <c r="AF4" s="1109" t="s">
        <v>852</v>
      </c>
      <c r="AG4" s="1110"/>
      <c r="AH4" s="1110"/>
      <c r="AI4" s="1110"/>
      <c r="AJ4" s="1110"/>
      <c r="AK4" s="1110"/>
      <c r="AL4" s="1110"/>
      <c r="AM4" s="1110"/>
      <c r="AN4" s="1110"/>
      <c r="AO4" s="1110"/>
      <c r="AP4" s="1110"/>
      <c r="AQ4" s="1110"/>
    </row>
    <row r="5" spans="1:43" ht="24.75" customHeight="1">
      <c r="A5" s="1117"/>
      <c r="B5" s="1111" t="s">
        <v>853</v>
      </c>
      <c r="C5" s="1112"/>
      <c r="D5" s="1112"/>
      <c r="E5" s="1112"/>
      <c r="F5" s="1112"/>
      <c r="G5" s="1099"/>
      <c r="H5" s="1104" t="s">
        <v>854</v>
      </c>
      <c r="I5" s="1105"/>
      <c r="J5" s="1104" t="s">
        <v>855</v>
      </c>
      <c r="K5" s="1105"/>
      <c r="L5" s="1104" t="s">
        <v>856</v>
      </c>
      <c r="M5" s="1105"/>
      <c r="N5" s="1104" t="s">
        <v>857</v>
      </c>
      <c r="O5" s="1093"/>
      <c r="P5" s="1117"/>
      <c r="Q5" s="1104" t="s">
        <v>858</v>
      </c>
      <c r="R5" s="1105"/>
      <c r="S5" s="1104" t="s">
        <v>859</v>
      </c>
      <c r="T5" s="1105"/>
      <c r="U5" s="1104" t="s">
        <v>860</v>
      </c>
      <c r="V5" s="1105"/>
      <c r="W5" s="1104" t="s">
        <v>861</v>
      </c>
      <c r="X5" s="1093"/>
      <c r="Y5" s="1093"/>
      <c r="Z5" s="1105"/>
      <c r="AA5" s="1104" t="s">
        <v>862</v>
      </c>
      <c r="AB5" s="1105"/>
      <c r="AC5" s="1104" t="s">
        <v>863</v>
      </c>
      <c r="AD5" s="1093"/>
      <c r="AE5" s="1117"/>
      <c r="AF5" s="1095" t="s">
        <v>864</v>
      </c>
      <c r="AG5" s="1095"/>
      <c r="AH5" s="1095" t="s">
        <v>865</v>
      </c>
      <c r="AI5" s="1095"/>
      <c r="AJ5" s="1095" t="s">
        <v>866</v>
      </c>
      <c r="AK5" s="1095"/>
      <c r="AL5" s="1095" t="s">
        <v>867</v>
      </c>
      <c r="AM5" s="1095"/>
      <c r="AN5" s="1095" t="s">
        <v>868</v>
      </c>
      <c r="AO5" s="1095"/>
      <c r="AP5" s="1093" t="s">
        <v>869</v>
      </c>
      <c r="AQ5" s="1093"/>
    </row>
    <row r="6" spans="1:43" ht="24.75" customHeight="1">
      <c r="A6" s="1117"/>
      <c r="B6" s="1111" t="s">
        <v>929</v>
      </c>
      <c r="C6" s="1112"/>
      <c r="D6" s="1099"/>
      <c r="E6" s="1111" t="s">
        <v>930</v>
      </c>
      <c r="F6" s="1112"/>
      <c r="G6" s="1099"/>
      <c r="H6" s="1106"/>
      <c r="I6" s="1107"/>
      <c r="J6" s="1106"/>
      <c r="K6" s="1107"/>
      <c r="L6" s="1106"/>
      <c r="M6" s="1107"/>
      <c r="N6" s="1106"/>
      <c r="O6" s="1108"/>
      <c r="P6" s="1117"/>
      <c r="Q6" s="1106"/>
      <c r="R6" s="1107"/>
      <c r="S6" s="1106"/>
      <c r="T6" s="1107"/>
      <c r="U6" s="1106"/>
      <c r="V6" s="1107"/>
      <c r="W6" s="1106"/>
      <c r="X6" s="1108"/>
      <c r="Y6" s="1108"/>
      <c r="Z6" s="1107"/>
      <c r="AA6" s="1106"/>
      <c r="AB6" s="1107"/>
      <c r="AC6" s="1106"/>
      <c r="AD6" s="1108"/>
      <c r="AE6" s="1117"/>
      <c r="AF6" s="1096"/>
      <c r="AG6" s="1096"/>
      <c r="AH6" s="1096"/>
      <c r="AI6" s="1096"/>
      <c r="AJ6" s="1096"/>
      <c r="AK6" s="1096"/>
      <c r="AL6" s="1096"/>
      <c r="AM6" s="1096"/>
      <c r="AN6" s="1096"/>
      <c r="AO6" s="1096"/>
      <c r="AP6" s="1094"/>
      <c r="AQ6" s="1094"/>
    </row>
    <row r="7" spans="1:43" ht="24.75" customHeight="1">
      <c r="A7" s="1118"/>
      <c r="B7" s="673" t="s">
        <v>870</v>
      </c>
      <c r="C7" s="673" t="s">
        <v>871</v>
      </c>
      <c r="D7" s="673" t="s">
        <v>872</v>
      </c>
      <c r="E7" s="673" t="s">
        <v>870</v>
      </c>
      <c r="F7" s="673" t="s">
        <v>873</v>
      </c>
      <c r="G7" s="673" t="s">
        <v>872</v>
      </c>
      <c r="H7" s="674" t="s">
        <v>874</v>
      </c>
      <c r="I7" s="674" t="s">
        <v>875</v>
      </c>
      <c r="J7" s="674" t="s">
        <v>874</v>
      </c>
      <c r="K7" s="674" t="s">
        <v>875</v>
      </c>
      <c r="L7" s="674" t="s">
        <v>874</v>
      </c>
      <c r="M7" s="674" t="s">
        <v>875</v>
      </c>
      <c r="N7" s="674" t="s">
        <v>874</v>
      </c>
      <c r="O7" s="673" t="s">
        <v>875</v>
      </c>
      <c r="P7" s="1118"/>
      <c r="Q7" s="674" t="s">
        <v>874</v>
      </c>
      <c r="R7" s="674" t="s">
        <v>875</v>
      </c>
      <c r="S7" s="674" t="s">
        <v>874</v>
      </c>
      <c r="T7" s="674" t="s">
        <v>875</v>
      </c>
      <c r="U7" s="674" t="s">
        <v>874</v>
      </c>
      <c r="V7" s="674" t="s">
        <v>875</v>
      </c>
      <c r="W7" s="1097" t="s">
        <v>874</v>
      </c>
      <c r="X7" s="1098"/>
      <c r="Y7" s="1097" t="s">
        <v>875</v>
      </c>
      <c r="Z7" s="1099"/>
      <c r="AA7" s="674" t="s">
        <v>874</v>
      </c>
      <c r="AB7" s="674" t="s">
        <v>875</v>
      </c>
      <c r="AC7" s="674" t="s">
        <v>874</v>
      </c>
      <c r="AD7" s="673" t="s">
        <v>875</v>
      </c>
      <c r="AE7" s="1118"/>
      <c r="AF7" s="674" t="s">
        <v>874</v>
      </c>
      <c r="AG7" s="674" t="s">
        <v>875</v>
      </c>
      <c r="AH7" s="674" t="s">
        <v>874</v>
      </c>
      <c r="AI7" s="674" t="s">
        <v>875</v>
      </c>
      <c r="AJ7" s="674" t="s">
        <v>874</v>
      </c>
      <c r="AK7" s="674" t="s">
        <v>875</v>
      </c>
      <c r="AL7" s="674" t="s">
        <v>874</v>
      </c>
      <c r="AM7" s="674" t="s">
        <v>875</v>
      </c>
      <c r="AN7" s="674" t="s">
        <v>874</v>
      </c>
      <c r="AO7" s="674" t="s">
        <v>875</v>
      </c>
      <c r="AP7" s="674" t="s">
        <v>874</v>
      </c>
      <c r="AQ7" s="673" t="s">
        <v>875</v>
      </c>
    </row>
    <row r="8" spans="1:43" ht="37.5" customHeight="1" thickBot="1">
      <c r="A8" s="769">
        <v>2021</v>
      </c>
      <c r="B8" s="770" t="s">
        <v>955</v>
      </c>
      <c r="C8" s="771" t="s">
        <v>959</v>
      </c>
      <c r="D8" s="771" t="s">
        <v>954</v>
      </c>
      <c r="E8" s="772">
        <f>SUM(I8,K8,M8,O8,C14,E14,G14,I14,K14,M14,O14,C20,F20,J20,M20,O20)</f>
        <v>0</v>
      </c>
      <c r="F8" s="771" t="s">
        <v>954</v>
      </c>
      <c r="G8" s="771" t="s">
        <v>954</v>
      </c>
      <c r="H8" s="771" t="s">
        <v>954</v>
      </c>
      <c r="I8" s="771" t="s">
        <v>954</v>
      </c>
      <c r="J8" s="771" t="s">
        <v>954</v>
      </c>
      <c r="K8" s="771" t="s">
        <v>954</v>
      </c>
      <c r="L8" s="771" t="s">
        <v>954</v>
      </c>
      <c r="M8" s="771" t="s">
        <v>954</v>
      </c>
      <c r="N8" s="771" t="s">
        <v>954</v>
      </c>
      <c r="O8" s="771" t="s">
        <v>954</v>
      </c>
      <c r="P8" s="769">
        <v>2021</v>
      </c>
      <c r="Q8" s="773">
        <v>1</v>
      </c>
      <c r="R8" s="769" t="s">
        <v>954</v>
      </c>
      <c r="S8" s="769" t="s">
        <v>954</v>
      </c>
      <c r="T8" s="769" t="s">
        <v>954</v>
      </c>
      <c r="U8" s="769" t="s">
        <v>954</v>
      </c>
      <c r="V8" s="769" t="s">
        <v>954</v>
      </c>
      <c r="W8" s="1092" t="s">
        <v>954</v>
      </c>
      <c r="X8" s="1092"/>
      <c r="Y8" s="1092" t="s">
        <v>954</v>
      </c>
      <c r="Z8" s="1092"/>
      <c r="AA8" s="769">
        <v>1</v>
      </c>
      <c r="AB8" s="769" t="s">
        <v>954</v>
      </c>
      <c r="AC8" s="769" t="s">
        <v>954</v>
      </c>
      <c r="AD8" s="769" t="s">
        <v>954</v>
      </c>
      <c r="AE8" s="769">
        <v>2021</v>
      </c>
      <c r="AF8" s="774">
        <v>44</v>
      </c>
      <c r="AG8" s="771" t="s">
        <v>955</v>
      </c>
      <c r="AH8" s="775" t="s">
        <v>954</v>
      </c>
      <c r="AI8" s="771" t="s">
        <v>954</v>
      </c>
      <c r="AJ8" s="775">
        <v>1</v>
      </c>
      <c r="AK8" s="771" t="s">
        <v>954</v>
      </c>
      <c r="AL8" s="775" t="s">
        <v>954</v>
      </c>
      <c r="AM8" s="771" t="s">
        <v>954</v>
      </c>
      <c r="AN8" s="775" t="s">
        <v>954</v>
      </c>
      <c r="AO8" s="775" t="s">
        <v>954</v>
      </c>
      <c r="AP8" s="775" t="s">
        <v>954</v>
      </c>
      <c r="AQ8" s="775" t="s">
        <v>954</v>
      </c>
    </row>
    <row r="9" spans="1:43" ht="24.75" customHeight="1" thickBot="1">
      <c r="A9" s="700"/>
      <c r="B9" s="701"/>
      <c r="C9" s="701"/>
      <c r="D9" s="701"/>
      <c r="E9" s="701"/>
      <c r="F9" s="701"/>
      <c r="G9" s="701"/>
      <c r="H9" s="701"/>
      <c r="I9" s="701"/>
      <c r="J9" s="701"/>
      <c r="K9" s="701"/>
      <c r="L9" s="701"/>
      <c r="M9" s="701"/>
      <c r="N9" s="701"/>
      <c r="O9" s="701"/>
      <c r="P9" s="700"/>
      <c r="Q9" s="701"/>
      <c r="R9" s="701"/>
      <c r="S9" s="701"/>
      <c r="T9" s="701"/>
      <c r="U9" s="701"/>
      <c r="V9" s="701"/>
      <c r="W9" s="701"/>
      <c r="X9" s="701"/>
      <c r="Y9" s="701"/>
      <c r="Z9" s="701"/>
      <c r="AA9" s="701"/>
      <c r="AB9" s="701"/>
      <c r="AC9" s="701"/>
      <c r="AD9" s="701"/>
      <c r="AE9" s="702"/>
      <c r="AF9" s="703"/>
      <c r="AG9" s="702"/>
      <c r="AH9" s="703"/>
      <c r="AI9" s="702"/>
      <c r="AJ9" s="703"/>
      <c r="AK9" s="702"/>
      <c r="AL9" s="703"/>
      <c r="AM9" s="702"/>
      <c r="AN9" s="703"/>
      <c r="AO9" s="703"/>
      <c r="AP9" s="703"/>
      <c r="AQ9" s="703"/>
    </row>
    <row r="10" spans="1:43" ht="24.75" customHeight="1">
      <c r="A10" s="1073" t="s">
        <v>876</v>
      </c>
      <c r="B10" s="1076" t="s">
        <v>877</v>
      </c>
      <c r="C10" s="1077"/>
      <c r="D10" s="1077"/>
      <c r="E10" s="1077"/>
      <c r="F10" s="1077"/>
      <c r="G10" s="1077"/>
      <c r="H10" s="1077"/>
      <c r="I10" s="1077"/>
      <c r="J10" s="1077"/>
      <c r="K10" s="1077"/>
      <c r="L10" s="1077"/>
      <c r="M10" s="1077"/>
      <c r="N10" s="1077"/>
      <c r="O10" s="1077"/>
      <c r="P10" s="1073" t="s">
        <v>876</v>
      </c>
      <c r="Q10" s="1081" t="s">
        <v>878</v>
      </c>
      <c r="R10" s="1082"/>
      <c r="S10" s="1082"/>
      <c r="T10" s="1082"/>
      <c r="U10" s="1082"/>
      <c r="V10" s="1082"/>
      <c r="W10" s="1082"/>
      <c r="X10" s="1082"/>
      <c r="Y10" s="1082"/>
      <c r="Z10" s="1082"/>
      <c r="AA10" s="1082"/>
      <c r="AB10" s="1082"/>
      <c r="AC10" s="1082"/>
      <c r="AD10" s="1082"/>
      <c r="AE10" s="1073" t="s">
        <v>876</v>
      </c>
      <c r="AF10" s="1076" t="s">
        <v>879</v>
      </c>
      <c r="AG10" s="1077"/>
      <c r="AH10" s="1077"/>
      <c r="AI10" s="1077"/>
      <c r="AJ10" s="1077"/>
      <c r="AK10" s="1077"/>
      <c r="AL10" s="1077"/>
      <c r="AM10" s="1077"/>
      <c r="AN10" s="1077"/>
      <c r="AO10" s="1077"/>
      <c r="AP10" s="1077"/>
      <c r="AQ10" s="1077"/>
    </row>
    <row r="11" spans="1:43" ht="24.75" customHeight="1">
      <c r="A11" s="1074"/>
      <c r="B11" s="1069" t="s">
        <v>880</v>
      </c>
      <c r="C11" s="1070"/>
      <c r="D11" s="1069" t="s">
        <v>881</v>
      </c>
      <c r="E11" s="1070"/>
      <c r="F11" s="1069" t="s">
        <v>882</v>
      </c>
      <c r="G11" s="1070"/>
      <c r="H11" s="1069" t="s">
        <v>883</v>
      </c>
      <c r="I11" s="1070"/>
      <c r="J11" s="1069" t="s">
        <v>884</v>
      </c>
      <c r="K11" s="1070"/>
      <c r="L11" s="1069" t="s">
        <v>885</v>
      </c>
      <c r="M11" s="1070"/>
      <c r="N11" s="1069" t="s">
        <v>886</v>
      </c>
      <c r="O11" s="1079"/>
      <c r="P11" s="1074"/>
      <c r="Q11" s="1069" t="s">
        <v>887</v>
      </c>
      <c r="R11" s="1070"/>
      <c r="S11" s="1069" t="s">
        <v>888</v>
      </c>
      <c r="T11" s="1070"/>
      <c r="U11" s="1069" t="s">
        <v>889</v>
      </c>
      <c r="V11" s="1070"/>
      <c r="W11" s="1069" t="s">
        <v>890</v>
      </c>
      <c r="X11" s="1070"/>
      <c r="Y11" s="1069" t="s">
        <v>891</v>
      </c>
      <c r="Z11" s="1079"/>
      <c r="AA11" s="1079"/>
      <c r="AB11" s="1070"/>
      <c r="AC11" s="1069" t="s">
        <v>924</v>
      </c>
      <c r="AD11" s="1079"/>
      <c r="AE11" s="1074"/>
      <c r="AF11" s="1069" t="s">
        <v>892</v>
      </c>
      <c r="AG11" s="1070"/>
      <c r="AH11" s="1069" t="s">
        <v>893</v>
      </c>
      <c r="AI11" s="1070"/>
      <c r="AJ11" s="1069" t="s">
        <v>894</v>
      </c>
      <c r="AK11" s="1070"/>
      <c r="AL11" s="1079" t="s">
        <v>938</v>
      </c>
      <c r="AM11" s="1070"/>
      <c r="AN11" s="1069" t="s">
        <v>895</v>
      </c>
      <c r="AO11" s="1070"/>
      <c r="AP11" s="1100" t="s">
        <v>937</v>
      </c>
      <c r="AQ11" s="1101"/>
    </row>
    <row r="12" spans="1:43" ht="24.75" customHeight="1">
      <c r="A12" s="1074"/>
      <c r="B12" s="1071"/>
      <c r="C12" s="1072"/>
      <c r="D12" s="1071"/>
      <c r="E12" s="1072"/>
      <c r="F12" s="1071"/>
      <c r="G12" s="1072"/>
      <c r="H12" s="1071"/>
      <c r="I12" s="1072"/>
      <c r="J12" s="1071"/>
      <c r="K12" s="1072"/>
      <c r="L12" s="1071"/>
      <c r="M12" s="1072"/>
      <c r="N12" s="1071"/>
      <c r="O12" s="1080"/>
      <c r="P12" s="1074"/>
      <c r="Q12" s="1071"/>
      <c r="R12" s="1072"/>
      <c r="S12" s="1071"/>
      <c r="T12" s="1072"/>
      <c r="U12" s="1071"/>
      <c r="V12" s="1072"/>
      <c r="W12" s="1071"/>
      <c r="X12" s="1072"/>
      <c r="Y12" s="1071"/>
      <c r="Z12" s="1080"/>
      <c r="AA12" s="1080"/>
      <c r="AB12" s="1072"/>
      <c r="AC12" s="1071"/>
      <c r="AD12" s="1080"/>
      <c r="AE12" s="1074"/>
      <c r="AF12" s="1071"/>
      <c r="AG12" s="1072"/>
      <c r="AH12" s="1071"/>
      <c r="AI12" s="1072"/>
      <c r="AJ12" s="1071"/>
      <c r="AK12" s="1072"/>
      <c r="AL12" s="1080"/>
      <c r="AM12" s="1072"/>
      <c r="AN12" s="1071"/>
      <c r="AO12" s="1072"/>
      <c r="AP12" s="1102"/>
      <c r="AQ12" s="1103"/>
    </row>
    <row r="13" spans="1:43" ht="24.75" customHeight="1">
      <c r="A13" s="1075"/>
      <c r="B13" s="704" t="s">
        <v>874</v>
      </c>
      <c r="C13" s="704" t="s">
        <v>875</v>
      </c>
      <c r="D13" s="704" t="s">
        <v>874</v>
      </c>
      <c r="E13" s="704" t="s">
        <v>875</v>
      </c>
      <c r="F13" s="704" t="s">
        <v>874</v>
      </c>
      <c r="G13" s="704" t="s">
        <v>875</v>
      </c>
      <c r="H13" s="704" t="s">
        <v>874</v>
      </c>
      <c r="I13" s="704" t="s">
        <v>875</v>
      </c>
      <c r="J13" s="704" t="s">
        <v>874</v>
      </c>
      <c r="K13" s="704" t="s">
        <v>875</v>
      </c>
      <c r="L13" s="704" t="s">
        <v>874</v>
      </c>
      <c r="M13" s="704" t="s">
        <v>875</v>
      </c>
      <c r="N13" s="704" t="s">
        <v>874</v>
      </c>
      <c r="O13" s="705" t="s">
        <v>875</v>
      </c>
      <c r="P13" s="1075"/>
      <c r="Q13" s="704" t="s">
        <v>874</v>
      </c>
      <c r="R13" s="704" t="s">
        <v>875</v>
      </c>
      <c r="S13" s="704" t="s">
        <v>874</v>
      </c>
      <c r="T13" s="704" t="s">
        <v>875</v>
      </c>
      <c r="U13" s="704" t="s">
        <v>874</v>
      </c>
      <c r="V13" s="704" t="s">
        <v>875</v>
      </c>
      <c r="W13" s="704" t="s">
        <v>874</v>
      </c>
      <c r="X13" s="704" t="s">
        <v>875</v>
      </c>
      <c r="Y13" s="1087" t="s">
        <v>874</v>
      </c>
      <c r="Z13" s="1088"/>
      <c r="AA13" s="1087" t="s">
        <v>875</v>
      </c>
      <c r="AB13" s="1068"/>
      <c r="AC13" s="704" t="s">
        <v>874</v>
      </c>
      <c r="AD13" s="705" t="s">
        <v>875</v>
      </c>
      <c r="AE13" s="1075"/>
      <c r="AF13" s="704" t="s">
        <v>874</v>
      </c>
      <c r="AG13" s="704" t="s">
        <v>875</v>
      </c>
      <c r="AH13" s="704" t="s">
        <v>874</v>
      </c>
      <c r="AI13" s="704" t="s">
        <v>875</v>
      </c>
      <c r="AJ13" s="711" t="s">
        <v>874</v>
      </c>
      <c r="AK13" s="711" t="s">
        <v>875</v>
      </c>
      <c r="AL13" s="711" t="s">
        <v>874</v>
      </c>
      <c r="AM13" s="711" t="s">
        <v>875</v>
      </c>
      <c r="AN13" s="704" t="s">
        <v>874</v>
      </c>
      <c r="AO13" s="704" t="s">
        <v>875</v>
      </c>
      <c r="AP13" s="704" t="s">
        <v>874</v>
      </c>
      <c r="AQ13" s="705" t="s">
        <v>875</v>
      </c>
    </row>
    <row r="14" spans="1:43" ht="37.5" customHeight="1" thickBot="1">
      <c r="A14" s="769">
        <v>2021</v>
      </c>
      <c r="B14" s="776" t="s">
        <v>955</v>
      </c>
      <c r="C14" s="775" t="s">
        <v>954</v>
      </c>
      <c r="D14" s="775" t="s">
        <v>954</v>
      </c>
      <c r="E14" s="775" t="s">
        <v>955</v>
      </c>
      <c r="F14" s="775" t="s">
        <v>954</v>
      </c>
      <c r="G14" s="775" t="s">
        <v>954</v>
      </c>
      <c r="H14" s="775" t="s">
        <v>954</v>
      </c>
      <c r="I14" s="775" t="s">
        <v>955</v>
      </c>
      <c r="J14" s="775" t="s">
        <v>954</v>
      </c>
      <c r="K14" s="775" t="s">
        <v>954</v>
      </c>
      <c r="L14" s="775" t="s">
        <v>954</v>
      </c>
      <c r="M14" s="775" t="s">
        <v>954</v>
      </c>
      <c r="N14" s="775" t="s">
        <v>954</v>
      </c>
      <c r="O14" s="775" t="s">
        <v>958</v>
      </c>
      <c r="P14" s="769">
        <v>2021</v>
      </c>
      <c r="Q14" s="774">
        <v>1</v>
      </c>
      <c r="R14" s="775" t="s">
        <v>954</v>
      </c>
      <c r="S14" s="771" t="s">
        <v>954</v>
      </c>
      <c r="T14" s="771" t="s">
        <v>954</v>
      </c>
      <c r="U14" s="771" t="s">
        <v>954</v>
      </c>
      <c r="V14" s="771" t="s">
        <v>954</v>
      </c>
      <c r="W14" s="771" t="s">
        <v>954</v>
      </c>
      <c r="X14" s="771" t="s">
        <v>954</v>
      </c>
      <c r="Y14" s="1092" t="s">
        <v>954</v>
      </c>
      <c r="Z14" s="1092"/>
      <c r="AA14" s="1092" t="s">
        <v>954</v>
      </c>
      <c r="AB14" s="1092"/>
      <c r="AC14" s="769" t="s">
        <v>954</v>
      </c>
      <c r="AD14" s="769" t="s">
        <v>954</v>
      </c>
      <c r="AE14" s="769">
        <v>2021</v>
      </c>
      <c r="AF14" s="774">
        <v>1</v>
      </c>
      <c r="AG14" s="775" t="s">
        <v>954</v>
      </c>
      <c r="AH14" s="775" t="s">
        <v>954</v>
      </c>
      <c r="AI14" s="771" t="s">
        <v>954</v>
      </c>
      <c r="AJ14" s="775" t="s">
        <v>955</v>
      </c>
      <c r="AK14" s="775" t="s">
        <v>954</v>
      </c>
      <c r="AL14" s="775" t="s">
        <v>954</v>
      </c>
      <c r="AM14" s="775" t="s">
        <v>954</v>
      </c>
      <c r="AN14" s="775" t="s">
        <v>954</v>
      </c>
      <c r="AO14" s="775" t="s">
        <v>954</v>
      </c>
      <c r="AP14" s="775" t="s">
        <v>954</v>
      </c>
      <c r="AQ14" s="775" t="s">
        <v>954</v>
      </c>
    </row>
    <row r="15" spans="1:43" ht="24.75" customHeight="1" thickBot="1">
      <c r="A15" s="700"/>
      <c r="B15" s="703"/>
      <c r="C15" s="703"/>
      <c r="D15" s="703"/>
      <c r="E15" s="703"/>
      <c r="F15" s="703"/>
      <c r="G15" s="703"/>
      <c r="H15" s="703"/>
      <c r="I15" s="703"/>
      <c r="J15" s="703"/>
      <c r="K15" s="703"/>
      <c r="L15" s="703"/>
      <c r="M15" s="703"/>
      <c r="N15" s="703"/>
      <c r="O15" s="703"/>
      <c r="P15" s="700"/>
      <c r="Q15" s="703"/>
      <c r="R15" s="703"/>
      <c r="S15" s="701"/>
      <c r="T15" s="701"/>
      <c r="U15" s="701"/>
      <c r="V15" s="701"/>
      <c r="W15" s="701"/>
      <c r="X15" s="701"/>
      <c r="Y15" s="701"/>
      <c r="Z15" s="701"/>
      <c r="AA15" s="701"/>
      <c r="AB15" s="701"/>
      <c r="AC15" s="701"/>
      <c r="AD15" s="701"/>
      <c r="AE15" s="702"/>
      <c r="AF15" s="702"/>
      <c r="AG15" s="702"/>
      <c r="AH15" s="702"/>
      <c r="AI15" s="702"/>
      <c r="AJ15" s="702"/>
      <c r="AK15" s="702"/>
      <c r="AL15" s="703"/>
      <c r="AM15" s="703"/>
      <c r="AN15" s="703"/>
      <c r="AO15" s="703"/>
      <c r="AP15" s="703"/>
      <c r="AQ15" s="703"/>
    </row>
    <row r="16" spans="1:43" ht="24.75" customHeight="1">
      <c r="A16" s="1073" t="s">
        <v>876</v>
      </c>
      <c r="B16" s="1076" t="s">
        <v>877</v>
      </c>
      <c r="C16" s="1077"/>
      <c r="D16" s="1077"/>
      <c r="E16" s="1077"/>
      <c r="F16" s="1077"/>
      <c r="G16" s="1077"/>
      <c r="H16" s="1077"/>
      <c r="I16" s="1077"/>
      <c r="J16" s="1077"/>
      <c r="K16" s="1077"/>
      <c r="L16" s="1077"/>
      <c r="M16" s="1077"/>
      <c r="N16" s="1077"/>
      <c r="O16" s="1077"/>
      <c r="P16" s="1073" t="s">
        <v>876</v>
      </c>
      <c r="Q16" s="1081" t="s">
        <v>878</v>
      </c>
      <c r="R16" s="1082"/>
      <c r="S16" s="1082"/>
      <c r="T16" s="1082"/>
      <c r="U16" s="1082"/>
      <c r="V16" s="1082"/>
      <c r="W16" s="1082"/>
      <c r="X16" s="1082"/>
      <c r="Y16" s="1082"/>
      <c r="Z16" s="1082"/>
      <c r="AA16" s="1082"/>
      <c r="AB16" s="1082"/>
      <c r="AC16" s="1082"/>
      <c r="AD16" s="1082"/>
      <c r="AE16" s="1073" t="s">
        <v>876</v>
      </c>
      <c r="AF16" s="1076" t="s">
        <v>879</v>
      </c>
      <c r="AG16" s="1077"/>
      <c r="AH16" s="1077"/>
      <c r="AI16" s="1077"/>
      <c r="AJ16" s="1077"/>
      <c r="AK16" s="1077"/>
      <c r="AL16" s="1077"/>
      <c r="AM16" s="1077"/>
      <c r="AN16" s="1077"/>
      <c r="AO16" s="1077"/>
      <c r="AP16" s="1077"/>
      <c r="AQ16" s="1077"/>
    </row>
    <row r="17" spans="1:43" ht="24.75" customHeight="1">
      <c r="A17" s="1074"/>
      <c r="B17" s="1069" t="s">
        <v>940</v>
      </c>
      <c r="C17" s="1070"/>
      <c r="D17" s="1069" t="s">
        <v>932</v>
      </c>
      <c r="E17" s="1079"/>
      <c r="F17" s="1079"/>
      <c r="G17" s="1070"/>
      <c r="H17" s="1069" t="s">
        <v>897</v>
      </c>
      <c r="I17" s="1079"/>
      <c r="J17" s="1079"/>
      <c r="K17" s="1070"/>
      <c r="L17" s="1069" t="s">
        <v>898</v>
      </c>
      <c r="M17" s="1070"/>
      <c r="N17" s="1069" t="s">
        <v>899</v>
      </c>
      <c r="O17" s="1079"/>
      <c r="P17" s="1074"/>
      <c r="Q17" s="1069" t="s">
        <v>900</v>
      </c>
      <c r="R17" s="1070"/>
      <c r="S17" s="1069" t="s">
        <v>901</v>
      </c>
      <c r="T17" s="1070"/>
      <c r="U17" s="1069" t="s">
        <v>902</v>
      </c>
      <c r="V17" s="1070"/>
      <c r="W17" s="1069" t="s">
        <v>903</v>
      </c>
      <c r="X17" s="1070"/>
      <c r="Y17" s="1069" t="s">
        <v>904</v>
      </c>
      <c r="Z17" s="1070"/>
      <c r="AA17" s="1079" t="s">
        <v>935</v>
      </c>
      <c r="AB17" s="1070"/>
      <c r="AC17" s="1069" t="s">
        <v>936</v>
      </c>
      <c r="AD17" s="1079"/>
      <c r="AE17" s="1074"/>
      <c r="AF17" s="1069" t="s">
        <v>905</v>
      </c>
      <c r="AG17" s="1070"/>
      <c r="AH17" s="1069" t="s">
        <v>906</v>
      </c>
      <c r="AI17" s="1070"/>
      <c r="AJ17" s="1069" t="s">
        <v>939</v>
      </c>
      <c r="AK17" s="1079"/>
      <c r="AL17" s="1079"/>
      <c r="AM17" s="1070"/>
      <c r="AN17" s="1069" t="s">
        <v>907</v>
      </c>
      <c r="AO17" s="1070"/>
      <c r="AP17" s="1069" t="s">
        <v>908</v>
      </c>
      <c r="AQ17" s="1079"/>
    </row>
    <row r="18" spans="1:43" ht="24.75" customHeight="1">
      <c r="A18" s="1074"/>
      <c r="B18" s="1071"/>
      <c r="C18" s="1072"/>
      <c r="D18" s="1071"/>
      <c r="E18" s="1080"/>
      <c r="F18" s="1080"/>
      <c r="G18" s="1072"/>
      <c r="H18" s="1071"/>
      <c r="I18" s="1080"/>
      <c r="J18" s="1080"/>
      <c r="K18" s="1072"/>
      <c r="L18" s="1071"/>
      <c r="M18" s="1072"/>
      <c r="N18" s="1071"/>
      <c r="O18" s="1080"/>
      <c r="P18" s="1074"/>
      <c r="Q18" s="1071"/>
      <c r="R18" s="1072"/>
      <c r="S18" s="1071"/>
      <c r="T18" s="1072"/>
      <c r="U18" s="1071"/>
      <c r="V18" s="1072"/>
      <c r="W18" s="1071"/>
      <c r="X18" s="1072"/>
      <c r="Y18" s="1071"/>
      <c r="Z18" s="1072"/>
      <c r="AA18" s="1080"/>
      <c r="AB18" s="1072"/>
      <c r="AC18" s="1071"/>
      <c r="AD18" s="1080"/>
      <c r="AE18" s="1074"/>
      <c r="AF18" s="1071"/>
      <c r="AG18" s="1072"/>
      <c r="AH18" s="1071"/>
      <c r="AI18" s="1072"/>
      <c r="AJ18" s="1071"/>
      <c r="AK18" s="1080"/>
      <c r="AL18" s="1080"/>
      <c r="AM18" s="1072"/>
      <c r="AN18" s="1071"/>
      <c r="AO18" s="1072"/>
      <c r="AP18" s="1071"/>
      <c r="AQ18" s="1080"/>
    </row>
    <row r="19" spans="1:43" ht="24.75" customHeight="1">
      <c r="A19" s="1075"/>
      <c r="B19" s="704" t="s">
        <v>933</v>
      </c>
      <c r="C19" s="704" t="s">
        <v>934</v>
      </c>
      <c r="D19" s="1087" t="s">
        <v>874</v>
      </c>
      <c r="E19" s="1088"/>
      <c r="F19" s="1087" t="s">
        <v>875</v>
      </c>
      <c r="G19" s="1088"/>
      <c r="H19" s="1087" t="s">
        <v>874</v>
      </c>
      <c r="I19" s="1088"/>
      <c r="J19" s="1087" t="s">
        <v>875</v>
      </c>
      <c r="K19" s="1068"/>
      <c r="L19" s="704" t="s">
        <v>874</v>
      </c>
      <c r="M19" s="704" t="s">
        <v>875</v>
      </c>
      <c r="N19" s="704" t="s">
        <v>874</v>
      </c>
      <c r="O19" s="705" t="s">
        <v>875</v>
      </c>
      <c r="P19" s="1075"/>
      <c r="Q19" s="704" t="s">
        <v>874</v>
      </c>
      <c r="R19" s="704" t="s">
        <v>875</v>
      </c>
      <c r="S19" s="704" t="s">
        <v>874</v>
      </c>
      <c r="T19" s="704" t="s">
        <v>875</v>
      </c>
      <c r="U19" s="704" t="s">
        <v>874</v>
      </c>
      <c r="V19" s="704" t="s">
        <v>875</v>
      </c>
      <c r="W19" s="704" t="s">
        <v>874</v>
      </c>
      <c r="X19" s="704" t="s">
        <v>875</v>
      </c>
      <c r="Y19" s="711" t="s">
        <v>874</v>
      </c>
      <c r="Z19" s="711" t="s">
        <v>875</v>
      </c>
      <c r="AA19" s="711" t="s">
        <v>874</v>
      </c>
      <c r="AB19" s="711" t="s">
        <v>875</v>
      </c>
      <c r="AC19" s="704" t="s">
        <v>874</v>
      </c>
      <c r="AD19" s="705" t="s">
        <v>875</v>
      </c>
      <c r="AE19" s="1075"/>
      <c r="AF19" s="711" t="s">
        <v>874</v>
      </c>
      <c r="AG19" s="711" t="s">
        <v>875</v>
      </c>
      <c r="AH19" s="711" t="s">
        <v>874</v>
      </c>
      <c r="AI19" s="711" t="s">
        <v>875</v>
      </c>
      <c r="AJ19" s="1087" t="s">
        <v>874</v>
      </c>
      <c r="AK19" s="1088"/>
      <c r="AL19" s="1087" t="s">
        <v>875</v>
      </c>
      <c r="AM19" s="1088"/>
      <c r="AN19" s="704" t="s">
        <v>874</v>
      </c>
      <c r="AO19" s="704" t="s">
        <v>875</v>
      </c>
      <c r="AP19" s="704" t="s">
        <v>874</v>
      </c>
      <c r="AQ19" s="705" t="s">
        <v>875</v>
      </c>
    </row>
    <row r="20" spans="1:43" ht="37.5" customHeight="1" thickBot="1">
      <c r="A20" s="769">
        <v>2021</v>
      </c>
      <c r="B20" s="774" t="s">
        <v>954</v>
      </c>
      <c r="C20" s="771" t="s">
        <v>954</v>
      </c>
      <c r="D20" s="1092" t="s">
        <v>954</v>
      </c>
      <c r="E20" s="1092"/>
      <c r="F20" s="1092" t="s">
        <v>954</v>
      </c>
      <c r="G20" s="1092"/>
      <c r="H20" s="1092" t="s">
        <v>954</v>
      </c>
      <c r="I20" s="1092"/>
      <c r="J20" s="1092" t="s">
        <v>954</v>
      </c>
      <c r="K20" s="1092"/>
      <c r="L20" s="771" t="s">
        <v>954</v>
      </c>
      <c r="M20" s="775" t="s">
        <v>954</v>
      </c>
      <c r="N20" s="775" t="s">
        <v>954</v>
      </c>
      <c r="O20" s="775" t="s">
        <v>954</v>
      </c>
      <c r="P20" s="769">
        <v>2021</v>
      </c>
      <c r="Q20" s="774" t="s">
        <v>954</v>
      </c>
      <c r="R20" s="769" t="s">
        <v>954</v>
      </c>
      <c r="S20" s="769" t="s">
        <v>954</v>
      </c>
      <c r="T20" s="769" t="s">
        <v>954</v>
      </c>
      <c r="U20" s="771">
        <v>2</v>
      </c>
      <c r="V20" s="771" t="s">
        <v>954</v>
      </c>
      <c r="W20" s="771" t="s">
        <v>954</v>
      </c>
      <c r="X20" s="771" t="s">
        <v>954</v>
      </c>
      <c r="Y20" s="771">
        <v>16</v>
      </c>
      <c r="Z20" s="771" t="s">
        <v>954</v>
      </c>
      <c r="AA20" s="771" t="s">
        <v>954</v>
      </c>
      <c r="AB20" s="771" t="s">
        <v>954</v>
      </c>
      <c r="AC20" s="771" t="s">
        <v>954</v>
      </c>
      <c r="AD20" s="771" t="s">
        <v>954</v>
      </c>
      <c r="AE20" s="769">
        <v>2021</v>
      </c>
      <c r="AF20" s="776" t="s">
        <v>954</v>
      </c>
      <c r="AG20" s="775" t="s">
        <v>954</v>
      </c>
      <c r="AH20" s="775" t="s">
        <v>954</v>
      </c>
      <c r="AI20" s="775" t="s">
        <v>954</v>
      </c>
      <c r="AJ20" s="1089" t="s">
        <v>954</v>
      </c>
      <c r="AK20" s="1089"/>
      <c r="AL20" s="1089" t="s">
        <v>954</v>
      </c>
      <c r="AM20" s="1089"/>
      <c r="AN20" s="775" t="s">
        <v>954</v>
      </c>
      <c r="AO20" s="775" t="s">
        <v>954</v>
      </c>
      <c r="AP20" s="775" t="s">
        <v>963</v>
      </c>
      <c r="AQ20" s="775" t="s">
        <v>954</v>
      </c>
    </row>
    <row r="21" spans="1:43" ht="24.75" customHeight="1" thickBot="1">
      <c r="A21" s="706"/>
      <c r="B21" s="703"/>
      <c r="C21" s="706"/>
      <c r="D21" s="706"/>
      <c r="E21" s="706"/>
      <c r="F21" s="706"/>
      <c r="G21" s="706"/>
      <c r="H21" s="706"/>
      <c r="I21" s="706"/>
      <c r="J21" s="706"/>
      <c r="K21" s="706"/>
      <c r="L21" s="706"/>
      <c r="M21" s="703"/>
      <c r="N21" s="703"/>
      <c r="O21" s="703"/>
      <c r="P21" s="706"/>
      <c r="Q21" s="702"/>
      <c r="R21" s="702"/>
      <c r="S21" s="702"/>
      <c r="T21" s="702"/>
      <c r="U21" s="702"/>
      <c r="V21" s="702"/>
      <c r="W21" s="702"/>
      <c r="X21" s="702"/>
      <c r="Y21" s="701"/>
      <c r="Z21" s="701"/>
      <c r="AA21" s="701"/>
      <c r="AB21" s="701"/>
      <c r="AC21" s="702"/>
      <c r="AD21" s="702"/>
      <c r="AE21" s="702"/>
      <c r="AF21" s="703"/>
      <c r="AG21" s="703"/>
      <c r="AH21" s="703"/>
      <c r="AI21" s="703"/>
      <c r="AJ21" s="703"/>
      <c r="AK21" s="703"/>
      <c r="AL21" s="703"/>
      <c r="AM21" s="703"/>
      <c r="AN21" s="703"/>
      <c r="AO21" s="703"/>
      <c r="AP21" s="703"/>
      <c r="AQ21" s="703"/>
    </row>
    <row r="22" spans="1:43" ht="24.75" customHeight="1">
      <c r="A22" s="1073" t="s">
        <v>876</v>
      </c>
      <c r="B22" s="1076" t="s">
        <v>878</v>
      </c>
      <c r="C22" s="1077"/>
      <c r="D22" s="1077"/>
      <c r="E22" s="1077"/>
      <c r="F22" s="1077"/>
      <c r="G22" s="1077"/>
      <c r="H22" s="1077"/>
      <c r="I22" s="1077"/>
      <c r="J22" s="1077"/>
      <c r="K22" s="1077"/>
      <c r="L22" s="1077"/>
      <c r="M22" s="1077"/>
      <c r="N22" s="1077"/>
      <c r="O22" s="1077"/>
      <c r="P22" s="1073" t="s">
        <v>876</v>
      </c>
      <c r="Q22" s="1076" t="s">
        <v>879</v>
      </c>
      <c r="R22" s="1077"/>
      <c r="S22" s="1077"/>
      <c r="T22" s="1077"/>
      <c r="U22" s="1077"/>
      <c r="V22" s="1077"/>
      <c r="W22" s="1077"/>
      <c r="X22" s="1077"/>
      <c r="Y22" s="1077"/>
      <c r="Z22" s="1077"/>
      <c r="AA22" s="1077"/>
      <c r="AB22" s="1077"/>
      <c r="AC22" s="1077"/>
      <c r="AD22" s="1077"/>
      <c r="AE22" s="1073" t="s">
        <v>876</v>
      </c>
      <c r="AF22" s="1076" t="s">
        <v>879</v>
      </c>
      <c r="AG22" s="1077"/>
      <c r="AH22" s="1077"/>
      <c r="AI22" s="1077"/>
      <c r="AJ22" s="1077"/>
      <c r="AK22" s="1077"/>
      <c r="AL22" s="1077"/>
      <c r="AM22" s="1077"/>
      <c r="AN22" s="1077"/>
      <c r="AO22" s="1077"/>
      <c r="AP22" s="1081" t="s">
        <v>909</v>
      </c>
      <c r="AQ22" s="1082"/>
    </row>
    <row r="23" spans="1:43" ht="24.75" customHeight="1">
      <c r="A23" s="1074"/>
      <c r="B23" s="1066" t="s">
        <v>910</v>
      </c>
      <c r="C23" s="1067"/>
      <c r="D23" s="1067"/>
      <c r="E23" s="1067"/>
      <c r="F23" s="1067"/>
      <c r="G23" s="1068"/>
      <c r="H23" s="1069" t="s">
        <v>896</v>
      </c>
      <c r="I23" s="1070"/>
      <c r="J23" s="1069" t="s">
        <v>911</v>
      </c>
      <c r="K23" s="1070"/>
      <c r="L23" s="1069" t="s">
        <v>912</v>
      </c>
      <c r="M23" s="1070"/>
      <c r="N23" s="1069" t="s">
        <v>913</v>
      </c>
      <c r="O23" s="1079"/>
      <c r="P23" s="1074"/>
      <c r="Q23" s="1066" t="s">
        <v>910</v>
      </c>
      <c r="R23" s="1067"/>
      <c r="S23" s="1067"/>
      <c r="T23" s="1067"/>
      <c r="U23" s="1067"/>
      <c r="V23" s="1068"/>
      <c r="W23" s="1069" t="s">
        <v>914</v>
      </c>
      <c r="X23" s="1070"/>
      <c r="Y23" s="1069" t="s">
        <v>915</v>
      </c>
      <c r="Z23" s="1070"/>
      <c r="AA23" s="1069" t="s">
        <v>916</v>
      </c>
      <c r="AB23" s="1079"/>
      <c r="AC23" s="1079"/>
      <c r="AD23" s="1079"/>
      <c r="AE23" s="1074"/>
      <c r="AF23" s="1069" t="s">
        <v>917</v>
      </c>
      <c r="AG23" s="1070"/>
      <c r="AH23" s="1069" t="s">
        <v>918</v>
      </c>
      <c r="AI23" s="1070"/>
      <c r="AJ23" s="1069" t="s">
        <v>919</v>
      </c>
      <c r="AK23" s="1070"/>
      <c r="AL23" s="1069" t="s">
        <v>920</v>
      </c>
      <c r="AM23" s="1070"/>
      <c r="AN23" s="1069" t="s">
        <v>921</v>
      </c>
      <c r="AO23" s="1079"/>
      <c r="AP23" s="1083"/>
      <c r="AQ23" s="1084"/>
    </row>
    <row r="24" spans="1:43" ht="24.75" customHeight="1">
      <c r="A24" s="1074"/>
      <c r="B24" s="1066" t="s">
        <v>931</v>
      </c>
      <c r="C24" s="1067"/>
      <c r="D24" s="1068"/>
      <c r="E24" s="1066" t="s">
        <v>930</v>
      </c>
      <c r="F24" s="1067"/>
      <c r="G24" s="1068"/>
      <c r="H24" s="1071"/>
      <c r="I24" s="1072"/>
      <c r="J24" s="1071"/>
      <c r="K24" s="1072"/>
      <c r="L24" s="1071"/>
      <c r="M24" s="1072"/>
      <c r="N24" s="1071"/>
      <c r="O24" s="1080"/>
      <c r="P24" s="1074"/>
      <c r="Q24" s="1066" t="s">
        <v>931</v>
      </c>
      <c r="R24" s="1067"/>
      <c r="S24" s="1068"/>
      <c r="T24" s="1066" t="s">
        <v>930</v>
      </c>
      <c r="U24" s="1067"/>
      <c r="V24" s="1068"/>
      <c r="W24" s="1071"/>
      <c r="X24" s="1072"/>
      <c r="Y24" s="1071"/>
      <c r="Z24" s="1072"/>
      <c r="AA24" s="1090"/>
      <c r="AB24" s="1091"/>
      <c r="AC24" s="1091"/>
      <c r="AD24" s="1091"/>
      <c r="AE24" s="1074"/>
      <c r="AF24" s="1071"/>
      <c r="AG24" s="1072"/>
      <c r="AH24" s="1071"/>
      <c r="AI24" s="1072"/>
      <c r="AJ24" s="1071"/>
      <c r="AK24" s="1072"/>
      <c r="AL24" s="1071"/>
      <c r="AM24" s="1072"/>
      <c r="AN24" s="1071"/>
      <c r="AO24" s="1080"/>
      <c r="AP24" s="1085"/>
      <c r="AQ24" s="1086"/>
    </row>
    <row r="25" spans="1:43" ht="24.75" customHeight="1">
      <c r="A25" s="1075"/>
      <c r="B25" s="705" t="s">
        <v>870</v>
      </c>
      <c r="C25" s="705" t="s">
        <v>871</v>
      </c>
      <c r="D25" s="705" t="s">
        <v>872</v>
      </c>
      <c r="E25" s="705" t="s">
        <v>870</v>
      </c>
      <c r="F25" s="705" t="s">
        <v>871</v>
      </c>
      <c r="G25" s="705" t="s">
        <v>872</v>
      </c>
      <c r="H25" s="704" t="s">
        <v>874</v>
      </c>
      <c r="I25" s="704" t="s">
        <v>875</v>
      </c>
      <c r="J25" s="704" t="s">
        <v>874</v>
      </c>
      <c r="K25" s="704" t="s">
        <v>875</v>
      </c>
      <c r="L25" s="704" t="s">
        <v>874</v>
      </c>
      <c r="M25" s="704" t="s">
        <v>875</v>
      </c>
      <c r="N25" s="704" t="s">
        <v>874</v>
      </c>
      <c r="O25" s="705" t="s">
        <v>875</v>
      </c>
      <c r="P25" s="1075"/>
      <c r="Q25" s="705" t="s">
        <v>870</v>
      </c>
      <c r="R25" s="705" t="s">
        <v>871</v>
      </c>
      <c r="S25" s="705" t="s">
        <v>872</v>
      </c>
      <c r="T25" s="705" t="s">
        <v>870</v>
      </c>
      <c r="U25" s="705" t="s">
        <v>871</v>
      </c>
      <c r="V25" s="705" t="s">
        <v>872</v>
      </c>
      <c r="W25" s="704" t="s">
        <v>874</v>
      </c>
      <c r="X25" s="704" t="s">
        <v>875</v>
      </c>
      <c r="Y25" s="704" t="s">
        <v>874</v>
      </c>
      <c r="Z25" s="704" t="s">
        <v>875</v>
      </c>
      <c r="AA25" s="1087" t="s">
        <v>874</v>
      </c>
      <c r="AB25" s="1088"/>
      <c r="AC25" s="1087" t="s">
        <v>875</v>
      </c>
      <c r="AD25" s="1067"/>
      <c r="AE25" s="1075"/>
      <c r="AF25" s="704" t="s">
        <v>874</v>
      </c>
      <c r="AG25" s="704" t="s">
        <v>875</v>
      </c>
      <c r="AH25" s="704" t="s">
        <v>874</v>
      </c>
      <c r="AI25" s="704" t="s">
        <v>875</v>
      </c>
      <c r="AJ25" s="704" t="s">
        <v>874</v>
      </c>
      <c r="AK25" s="704" t="s">
        <v>875</v>
      </c>
      <c r="AL25" s="704" t="s">
        <v>874</v>
      </c>
      <c r="AM25" s="704" t="s">
        <v>875</v>
      </c>
      <c r="AN25" s="704" t="s">
        <v>874</v>
      </c>
      <c r="AO25" s="704" t="s">
        <v>875</v>
      </c>
      <c r="AP25" s="704" t="s">
        <v>874</v>
      </c>
      <c r="AQ25" s="705" t="s">
        <v>875</v>
      </c>
    </row>
    <row r="26" spans="1:43" ht="36" customHeight="1" thickBot="1">
      <c r="A26" s="769">
        <v>2021</v>
      </c>
      <c r="B26" s="770">
        <f>SUM(H26,J26,L26,N26,Q8,S8,U8,W8,AA8,AC8,Q14,S14,U14,W14,Y14,AC14,Q20,S20,U20,W20,Y20,AA20,AC20)</f>
        <v>442</v>
      </c>
      <c r="C26" s="771">
        <v>227</v>
      </c>
      <c r="D26" s="771">
        <v>215</v>
      </c>
      <c r="E26" s="772">
        <f>SUM(I26,K26,M26,O26,R8,T8,V8,Y8,AB8,AD8,R14,T14,V14,X14,AA14,AD14,R20,T20,V20,X20,Z20,AB20,AD20)</f>
        <v>4</v>
      </c>
      <c r="F26" s="771">
        <v>1</v>
      </c>
      <c r="G26" s="771">
        <v>3</v>
      </c>
      <c r="H26" s="771">
        <v>408</v>
      </c>
      <c r="I26" s="771">
        <v>4</v>
      </c>
      <c r="J26" s="771">
        <v>13</v>
      </c>
      <c r="K26" s="771" t="s">
        <v>955</v>
      </c>
      <c r="L26" s="771" t="s">
        <v>954</v>
      </c>
      <c r="M26" s="771" t="s">
        <v>954</v>
      </c>
      <c r="N26" s="771" t="s">
        <v>954</v>
      </c>
      <c r="O26" s="771" t="s">
        <v>954</v>
      </c>
      <c r="P26" s="769">
        <v>2021</v>
      </c>
      <c r="Q26" s="770">
        <f>SUM(W26,Y26,AA26,AF8,AH8,AJ8,AL8,AN8,AP8,AF14,AH14,AJ14,AL14,AN14,AP14,AF20,AH20,AJ20,AN20,AP20,AF26,AH26,AJ26,AL26,AN26)</f>
        <v>46</v>
      </c>
      <c r="R26" s="771">
        <v>22</v>
      </c>
      <c r="S26" s="771">
        <v>24</v>
      </c>
      <c r="T26" s="772">
        <f>SUM(X26,Z26,AC26,AG8,AI8,AK8,AM8,AO8,AQ8,AG14,AI14,AK14,AM14,AO14,AQ14,AG20,AI20,AL20,AO20,AQ20,AG26,AI26,AK26,AM26,AO26)</f>
        <v>0</v>
      </c>
      <c r="U26" s="771" t="s">
        <v>963</v>
      </c>
      <c r="V26" s="771" t="s">
        <v>963</v>
      </c>
      <c r="W26" s="769" t="s">
        <v>956</v>
      </c>
      <c r="X26" s="769" t="s">
        <v>954</v>
      </c>
      <c r="Y26" s="769" t="s">
        <v>954</v>
      </c>
      <c r="Z26" s="769" t="s">
        <v>955</v>
      </c>
      <c r="AA26" s="1089" t="s">
        <v>954</v>
      </c>
      <c r="AB26" s="1089"/>
      <c r="AC26" s="1089" t="s">
        <v>954</v>
      </c>
      <c r="AD26" s="1089"/>
      <c r="AE26" s="769">
        <v>2021</v>
      </c>
      <c r="AF26" s="777" t="s">
        <v>954</v>
      </c>
      <c r="AG26" s="778" t="s">
        <v>954</v>
      </c>
      <c r="AH26" s="778" t="s">
        <v>954</v>
      </c>
      <c r="AI26" s="778" t="s">
        <v>954</v>
      </c>
      <c r="AJ26" s="778" t="s">
        <v>954</v>
      </c>
      <c r="AK26" s="778" t="s">
        <v>954</v>
      </c>
      <c r="AL26" s="778" t="s">
        <v>954</v>
      </c>
      <c r="AM26" s="778" t="s">
        <v>954</v>
      </c>
      <c r="AN26" s="778" t="s">
        <v>954</v>
      </c>
      <c r="AO26" s="778" t="s">
        <v>954</v>
      </c>
      <c r="AP26" s="778" t="s">
        <v>954</v>
      </c>
      <c r="AQ26" s="778" t="s">
        <v>954</v>
      </c>
    </row>
    <row r="27" spans="1:43" ht="12" customHeight="1">
      <c r="A27" s="675"/>
      <c r="B27" s="675"/>
      <c r="C27" s="675"/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5"/>
      <c r="O27" s="675"/>
      <c r="P27" s="676"/>
      <c r="Q27" s="676"/>
      <c r="R27" s="676"/>
      <c r="S27" s="676"/>
      <c r="T27" s="676"/>
      <c r="U27" s="676"/>
      <c r="V27" s="677"/>
      <c r="W27" s="676"/>
      <c r="X27" s="676"/>
      <c r="Y27" s="676"/>
      <c r="Z27" s="676"/>
      <c r="AA27" s="676"/>
      <c r="AB27" s="676"/>
      <c r="AC27" s="676"/>
      <c r="AD27" s="676"/>
      <c r="AE27" s="678"/>
      <c r="AF27" s="678"/>
      <c r="AG27" s="678"/>
      <c r="AH27" s="678"/>
      <c r="AI27" s="678"/>
      <c r="AJ27" s="678"/>
      <c r="AK27" s="678"/>
      <c r="AL27" s="678"/>
      <c r="AM27" s="678"/>
      <c r="AN27" s="678"/>
      <c r="AO27" s="678"/>
      <c r="AP27" s="678"/>
      <c r="AQ27" s="678"/>
    </row>
    <row r="28" spans="1:43" s="2" customFormat="1" ht="24.75" customHeight="1">
      <c r="A28" s="695" t="s">
        <v>922</v>
      </c>
      <c r="B28" s="696"/>
      <c r="C28" s="696"/>
      <c r="D28" s="696"/>
      <c r="E28" s="696"/>
      <c r="F28" s="696"/>
      <c r="G28" s="696"/>
      <c r="H28" s="696"/>
      <c r="I28" s="696"/>
      <c r="J28" s="695"/>
      <c r="K28" s="1078" t="s">
        <v>923</v>
      </c>
      <c r="L28" s="1078"/>
      <c r="M28" s="1078"/>
      <c r="N28" s="1078"/>
      <c r="O28" s="1078"/>
      <c r="P28" s="695" t="s">
        <v>922</v>
      </c>
      <c r="Q28" s="695"/>
      <c r="R28" s="696"/>
      <c r="S28" s="696"/>
      <c r="T28" s="696"/>
      <c r="U28" s="696"/>
      <c r="V28" s="697"/>
      <c r="W28" s="696"/>
      <c r="X28" s="696"/>
      <c r="Y28" s="696"/>
      <c r="Z28" s="1078" t="s">
        <v>923</v>
      </c>
      <c r="AA28" s="1078"/>
      <c r="AB28" s="1078"/>
      <c r="AC28" s="1078"/>
      <c r="AD28" s="1078"/>
      <c r="AE28" s="695" t="s">
        <v>922</v>
      </c>
      <c r="AF28" s="697"/>
      <c r="AG28" s="697"/>
      <c r="AH28" s="697"/>
      <c r="AI28" s="697"/>
      <c r="AJ28" s="697"/>
      <c r="AK28" s="697"/>
      <c r="AL28" s="697"/>
      <c r="AM28" s="1078" t="s">
        <v>923</v>
      </c>
      <c r="AN28" s="1078"/>
      <c r="AO28" s="1078"/>
      <c r="AP28" s="1078"/>
      <c r="AQ28" s="1078"/>
    </row>
    <row r="29" spans="1:43" ht="24.75" customHeight="1">
      <c r="A29" s="678"/>
      <c r="B29" s="678"/>
      <c r="C29" s="678"/>
      <c r="D29" s="678"/>
      <c r="E29" s="678"/>
      <c r="F29" s="678"/>
      <c r="G29" s="678"/>
      <c r="H29" s="678"/>
      <c r="I29" s="678"/>
      <c r="J29" s="678"/>
      <c r="K29" s="678"/>
      <c r="L29" s="678"/>
      <c r="M29" s="678"/>
      <c r="N29" s="678"/>
      <c r="O29" s="678"/>
      <c r="AE29" s="678"/>
      <c r="AF29" s="678"/>
      <c r="AG29" s="678"/>
      <c r="AH29" s="678"/>
      <c r="AI29" s="678"/>
      <c r="AJ29" s="678"/>
      <c r="AK29" s="678"/>
      <c r="AL29" s="678"/>
      <c r="AM29" s="678"/>
      <c r="AN29" s="678"/>
      <c r="AO29" s="678"/>
      <c r="AP29" s="678"/>
      <c r="AQ29" s="678"/>
    </row>
    <row r="30" spans="1:43" ht="24.75" customHeight="1">
      <c r="A30" s="678"/>
      <c r="B30" s="678"/>
      <c r="C30" s="678"/>
      <c r="D30" s="678"/>
      <c r="E30" s="678"/>
      <c r="F30" s="678"/>
      <c r="G30" s="678"/>
      <c r="H30" s="678"/>
      <c r="I30" s="678"/>
      <c r="J30" s="678"/>
      <c r="K30" s="678"/>
      <c r="L30" s="678"/>
      <c r="M30" s="678"/>
      <c r="N30" s="678"/>
      <c r="O30" s="678"/>
      <c r="AE30" s="676"/>
      <c r="AF30" s="676"/>
      <c r="AG30" s="676"/>
      <c r="AH30" s="676"/>
      <c r="AI30" s="676"/>
      <c r="AJ30" s="676"/>
      <c r="AK30" s="676"/>
      <c r="AL30" s="676"/>
      <c r="AM30" s="676"/>
      <c r="AN30" s="676"/>
      <c r="AO30" s="676"/>
      <c r="AP30" s="676"/>
      <c r="AQ30" s="676"/>
    </row>
    <row r="31" spans="1:43" ht="24.75" customHeight="1">
      <c r="A31" s="678"/>
      <c r="B31" s="678"/>
      <c r="C31" s="678"/>
      <c r="D31" s="678"/>
      <c r="E31" s="678"/>
      <c r="F31" s="678"/>
      <c r="G31" s="678"/>
      <c r="H31" s="678"/>
      <c r="I31" s="678"/>
      <c r="J31" s="678"/>
      <c r="K31" s="678"/>
      <c r="L31" s="678"/>
      <c r="M31" s="678"/>
      <c r="N31" s="678"/>
      <c r="O31" s="678"/>
      <c r="AE31" s="676"/>
      <c r="AF31" s="676"/>
      <c r="AG31" s="676"/>
      <c r="AH31" s="676"/>
      <c r="AI31" s="676"/>
      <c r="AJ31" s="676"/>
      <c r="AK31" s="676"/>
      <c r="AL31" s="676"/>
      <c r="AM31" s="676"/>
      <c r="AN31" s="676"/>
      <c r="AO31" s="676"/>
      <c r="AP31" s="676"/>
      <c r="AQ31" s="676"/>
    </row>
    <row r="32" spans="1:43" ht="24.75" customHeight="1">
      <c r="A32" s="678"/>
      <c r="B32" s="678"/>
      <c r="C32" s="678"/>
      <c r="D32" s="678"/>
      <c r="E32" s="678"/>
      <c r="F32" s="678"/>
      <c r="G32" s="678"/>
      <c r="H32" s="678"/>
      <c r="I32" s="678"/>
      <c r="J32" s="678"/>
      <c r="K32" s="678"/>
      <c r="L32" s="678"/>
      <c r="M32" s="678"/>
      <c r="N32" s="678"/>
      <c r="O32" s="678"/>
      <c r="AE32" s="677"/>
      <c r="AF32" s="677"/>
      <c r="AG32" s="677"/>
      <c r="AH32" s="677"/>
      <c r="AI32" s="677"/>
      <c r="AJ32" s="677"/>
      <c r="AK32" s="677"/>
      <c r="AL32" s="677"/>
      <c r="AM32" s="677"/>
      <c r="AN32" s="677"/>
      <c r="AO32" s="677"/>
      <c r="AP32" s="677"/>
      <c r="AQ32" s="677"/>
    </row>
    <row r="33" spans="1:15" ht="24.75" customHeight="1">
      <c r="A33" s="678"/>
      <c r="B33" s="678"/>
      <c r="C33" s="678"/>
      <c r="D33" s="678"/>
      <c r="E33" s="678"/>
      <c r="F33" s="678"/>
      <c r="G33" s="678"/>
      <c r="H33" s="678"/>
      <c r="I33" s="678"/>
      <c r="J33" s="678"/>
      <c r="K33" s="678"/>
      <c r="L33" s="678"/>
      <c r="M33" s="678"/>
      <c r="N33" s="678"/>
      <c r="O33" s="678"/>
    </row>
    <row r="34" spans="1:15" ht="24.75" customHeight="1">
      <c r="A34" s="678"/>
      <c r="B34" s="678"/>
      <c r="C34" s="678"/>
      <c r="D34" s="678"/>
      <c r="E34" s="678"/>
      <c r="F34" s="678"/>
      <c r="G34" s="678"/>
      <c r="H34" s="678"/>
      <c r="I34" s="678"/>
      <c r="J34" s="678"/>
      <c r="K34" s="678"/>
      <c r="L34" s="678"/>
      <c r="M34" s="678"/>
      <c r="N34" s="678"/>
      <c r="O34" s="678"/>
    </row>
    <row r="35" spans="1:15" ht="24.75" customHeight="1">
      <c r="A35" s="678"/>
      <c r="B35" s="678"/>
      <c r="C35" s="678"/>
      <c r="D35" s="678"/>
      <c r="E35" s="678"/>
      <c r="F35" s="678"/>
      <c r="G35" s="678"/>
      <c r="H35" s="678"/>
      <c r="I35" s="678"/>
      <c r="J35" s="678"/>
      <c r="K35" s="678"/>
      <c r="L35" s="678"/>
      <c r="M35" s="678"/>
      <c r="N35" s="678"/>
      <c r="O35" s="678"/>
    </row>
    <row r="36" spans="1:15" ht="24.75" customHeight="1">
      <c r="A36" s="676"/>
      <c r="B36" s="676"/>
      <c r="C36" s="676"/>
      <c r="D36" s="676"/>
      <c r="E36" s="676"/>
      <c r="F36" s="676"/>
      <c r="G36" s="676"/>
      <c r="H36" s="676"/>
      <c r="I36" s="676"/>
      <c r="J36" s="676"/>
      <c r="K36" s="676"/>
      <c r="L36" s="676"/>
      <c r="M36" s="676"/>
      <c r="N36" s="676"/>
      <c r="O36" s="676"/>
    </row>
    <row r="37" spans="1:15" ht="24.75" customHeight="1">
      <c r="A37" s="676"/>
      <c r="B37" s="676"/>
      <c r="C37" s="676"/>
      <c r="D37" s="676"/>
      <c r="E37" s="676"/>
      <c r="F37" s="676"/>
      <c r="G37" s="676"/>
      <c r="H37" s="676"/>
      <c r="I37" s="676"/>
      <c r="J37" s="676"/>
      <c r="K37" s="676"/>
      <c r="L37" s="676"/>
      <c r="M37" s="676"/>
      <c r="N37" s="676"/>
      <c r="O37" s="676"/>
    </row>
    <row r="38" spans="1:15" ht="24.75" customHeight="1">
      <c r="A38" s="677"/>
      <c r="B38" s="677"/>
      <c r="C38" s="677"/>
      <c r="D38" s="677"/>
      <c r="E38" s="677"/>
      <c r="F38" s="677"/>
      <c r="G38" s="677"/>
      <c r="H38" s="677"/>
      <c r="I38" s="677"/>
      <c r="J38" s="677"/>
      <c r="K38" s="677"/>
      <c r="L38" s="677"/>
      <c r="M38" s="677"/>
      <c r="N38" s="677"/>
      <c r="O38" s="677"/>
    </row>
  </sheetData>
  <mergeCells count="134">
    <mergeCell ref="AF4:AQ4"/>
    <mergeCell ref="B5:G5"/>
    <mergeCell ref="A1:O1"/>
    <mergeCell ref="P1:AD1"/>
    <mergeCell ref="AE1:AQ1"/>
    <mergeCell ref="A2:O2"/>
    <mergeCell ref="P2:AD2"/>
    <mergeCell ref="AE2:AQ2"/>
    <mergeCell ref="Q5:R6"/>
    <mergeCell ref="S5:T6"/>
    <mergeCell ref="N3:O3"/>
    <mergeCell ref="AC3:AD3"/>
    <mergeCell ref="AP3:AQ3"/>
    <mergeCell ref="A4:A7"/>
    <mergeCell ref="B4:O4"/>
    <mergeCell ref="P4:P7"/>
    <mergeCell ref="Q4:AD4"/>
    <mergeCell ref="AE4:AE7"/>
    <mergeCell ref="B6:D6"/>
    <mergeCell ref="E6:G6"/>
    <mergeCell ref="U5:V6"/>
    <mergeCell ref="W5:Z6"/>
    <mergeCell ref="AA5:AB6"/>
    <mergeCell ref="AC5:AD6"/>
    <mergeCell ref="H5:I6"/>
    <mergeCell ref="J5:K6"/>
    <mergeCell ref="L5:M6"/>
    <mergeCell ref="N5:O6"/>
    <mergeCell ref="W11:X12"/>
    <mergeCell ref="Y11:AB12"/>
    <mergeCell ref="AJ5:AK6"/>
    <mergeCell ref="AL5:AM6"/>
    <mergeCell ref="AN5:AO6"/>
    <mergeCell ref="AJ11:AK12"/>
    <mergeCell ref="AL11:AM12"/>
    <mergeCell ref="AH11:AI12"/>
    <mergeCell ref="AP5:AQ6"/>
    <mergeCell ref="AF5:AG6"/>
    <mergeCell ref="AH5:AI6"/>
    <mergeCell ref="AC11:AD12"/>
    <mergeCell ref="AF11:AG12"/>
    <mergeCell ref="N11:O12"/>
    <mergeCell ref="Q11:R12"/>
    <mergeCell ref="W7:X7"/>
    <mergeCell ref="Y7:Z7"/>
    <mergeCell ref="W8:X8"/>
    <mergeCell ref="Y8:Z8"/>
    <mergeCell ref="AN11:AO12"/>
    <mergeCell ref="AP11:AQ12"/>
    <mergeCell ref="AE10:AE13"/>
    <mergeCell ref="AF10:AQ10"/>
    <mergeCell ref="Y13:Z13"/>
    <mergeCell ref="AA13:AB13"/>
    <mergeCell ref="Y14:Z14"/>
    <mergeCell ref="AA14:AB14"/>
    <mergeCell ref="W17:X18"/>
    <mergeCell ref="AA17:AB18"/>
    <mergeCell ref="A10:A13"/>
    <mergeCell ref="B10:O10"/>
    <mergeCell ref="P10:P13"/>
    <mergeCell ref="Q10:AD10"/>
    <mergeCell ref="S11:T12"/>
    <mergeCell ref="U11:V12"/>
    <mergeCell ref="B11:C12"/>
    <mergeCell ref="D11:E12"/>
    <mergeCell ref="F11:G12"/>
    <mergeCell ref="H11:I12"/>
    <mergeCell ref="J11:K12"/>
    <mergeCell ref="L11:M12"/>
    <mergeCell ref="AJ20:AK20"/>
    <mergeCell ref="AP17:AQ18"/>
    <mergeCell ref="H19:I19"/>
    <mergeCell ref="J19:K19"/>
    <mergeCell ref="AC17:AD18"/>
    <mergeCell ref="AL20:AM20"/>
    <mergeCell ref="AN17:AO18"/>
    <mergeCell ref="L17:M18"/>
    <mergeCell ref="N17:O18"/>
    <mergeCell ref="Q17:R18"/>
    <mergeCell ref="AF17:AG18"/>
    <mergeCell ref="AH17:AI18"/>
    <mergeCell ref="AJ17:AM18"/>
    <mergeCell ref="AL19:AM19"/>
    <mergeCell ref="AJ19:AK19"/>
    <mergeCell ref="AE16:AE19"/>
    <mergeCell ref="AF16:AQ16"/>
    <mergeCell ref="H17:K18"/>
    <mergeCell ref="U17:V18"/>
    <mergeCell ref="A22:A25"/>
    <mergeCell ref="B22:O22"/>
    <mergeCell ref="P22:P25"/>
    <mergeCell ref="Q22:AD22"/>
    <mergeCell ref="Y23:Z24"/>
    <mergeCell ref="AA23:AD24"/>
    <mergeCell ref="A16:A19"/>
    <mergeCell ref="B16:O16"/>
    <mergeCell ref="P16:P19"/>
    <mergeCell ref="Q16:AD16"/>
    <mergeCell ref="B17:C18"/>
    <mergeCell ref="N23:O24"/>
    <mergeCell ref="Q23:V23"/>
    <mergeCell ref="B24:D24"/>
    <mergeCell ref="E24:G24"/>
    <mergeCell ref="D17:G18"/>
    <mergeCell ref="D19:E19"/>
    <mergeCell ref="F19:G19"/>
    <mergeCell ref="F20:G20"/>
    <mergeCell ref="D20:E20"/>
    <mergeCell ref="Y17:Z18"/>
    <mergeCell ref="H20:I20"/>
    <mergeCell ref="J20:K20"/>
    <mergeCell ref="S17:T18"/>
    <mergeCell ref="K28:O28"/>
    <mergeCell ref="Z28:AD28"/>
    <mergeCell ref="AM28:AQ28"/>
    <mergeCell ref="AN23:AO24"/>
    <mergeCell ref="AP22:AQ24"/>
    <mergeCell ref="AA25:AB25"/>
    <mergeCell ref="AC25:AD25"/>
    <mergeCell ref="W23:X24"/>
    <mergeCell ref="AA26:AB26"/>
    <mergeCell ref="AC26:AD26"/>
    <mergeCell ref="B23:G23"/>
    <mergeCell ref="H23:I24"/>
    <mergeCell ref="J23:K24"/>
    <mergeCell ref="L23:M24"/>
    <mergeCell ref="AE22:AE25"/>
    <mergeCell ref="AF22:AO22"/>
    <mergeCell ref="AF23:AG24"/>
    <mergeCell ref="AH23:AI24"/>
    <mergeCell ref="AJ23:AK24"/>
    <mergeCell ref="AL23:AM24"/>
    <mergeCell ref="Q24:S24"/>
    <mergeCell ref="T24:V24"/>
  </mergeCells>
  <phoneticPr fontId="3" type="noConversion"/>
  <pageMargins left="0.56000000000000005" right="0.5699999999999999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42"/>
  <sheetViews>
    <sheetView tabSelected="1" workbookViewId="0">
      <selection sqref="A1:P1"/>
    </sheetView>
  </sheetViews>
  <sheetFormatPr defaultRowHeight="13.5"/>
  <cols>
    <col min="1" max="1" width="4.88671875" customWidth="1"/>
    <col min="2" max="3" width="4.109375" customWidth="1"/>
    <col min="4" max="4" width="4.77734375" customWidth="1"/>
    <col min="5" max="5" width="4.33203125" customWidth="1"/>
    <col min="6" max="6" width="4.6640625" customWidth="1"/>
    <col min="7" max="7" width="4.44140625" customWidth="1"/>
    <col min="8" max="8" width="7.5546875" customWidth="1"/>
    <col min="9" max="9" width="6.21875" customWidth="1"/>
    <col min="10" max="11" width="4.77734375" customWidth="1"/>
    <col min="12" max="12" width="5.77734375" customWidth="1"/>
    <col min="13" max="13" width="3.5546875" customWidth="1"/>
    <col min="14" max="14" width="3.44140625" customWidth="1"/>
    <col min="15" max="15" width="2.88671875" customWidth="1"/>
    <col min="16" max="16" width="4.6640625" customWidth="1"/>
    <col min="17" max="17" width="4.88671875" customWidth="1"/>
    <col min="18" max="18" width="7.77734375" customWidth="1"/>
    <col min="19" max="19" width="5.44140625" customWidth="1"/>
    <col min="20" max="20" width="5.88671875" customWidth="1"/>
    <col min="21" max="21" width="7.5546875" customWidth="1"/>
    <col min="22" max="22" width="6.77734375" customWidth="1"/>
    <col min="23" max="23" width="4.77734375" customWidth="1"/>
    <col min="24" max="24" width="5.33203125" customWidth="1"/>
    <col min="25" max="25" width="5.77734375" customWidth="1"/>
    <col min="26" max="27" width="6.88671875" customWidth="1"/>
    <col min="28" max="28" width="7" customWidth="1"/>
  </cols>
  <sheetData>
    <row r="1" spans="1:28" ht="22.5">
      <c r="A1" s="971" t="s">
        <v>783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/>
      <c r="P1" s="971"/>
      <c r="Q1" s="971" t="s">
        <v>784</v>
      </c>
      <c r="R1" s="971"/>
      <c r="S1" s="971"/>
      <c r="T1" s="971"/>
      <c r="U1" s="971"/>
      <c r="V1" s="971"/>
      <c r="W1" s="971"/>
      <c r="X1" s="971"/>
      <c r="Y1" s="971"/>
      <c r="Z1" s="971"/>
      <c r="AA1" s="971"/>
      <c r="AB1" s="971"/>
    </row>
    <row r="2" spans="1:28" ht="26.25" customHeight="1">
      <c r="A2" s="971" t="s">
        <v>562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 t="s">
        <v>769</v>
      </c>
      <c r="R2" s="971"/>
      <c r="S2" s="971"/>
      <c r="T2" s="971"/>
      <c r="U2" s="971"/>
      <c r="V2" s="971"/>
      <c r="W2" s="971"/>
      <c r="X2" s="971"/>
      <c r="Y2" s="971"/>
      <c r="Z2" s="971"/>
      <c r="AA2" s="971"/>
      <c r="AB2" s="971"/>
    </row>
    <row r="3" spans="1:28" ht="11.25" customHeight="1">
      <c r="A3" s="6"/>
    </row>
    <row r="4" spans="1:28" ht="17.25" customHeight="1" thickBot="1">
      <c r="A4" s="1183" t="s">
        <v>84</v>
      </c>
      <c r="B4" s="1183"/>
      <c r="C4" s="1183"/>
      <c r="D4" s="1183"/>
      <c r="E4" s="1183"/>
      <c r="F4" s="374"/>
      <c r="G4" s="30"/>
      <c r="H4" s="30"/>
      <c r="I4" s="30"/>
      <c r="J4" s="30"/>
      <c r="K4" s="30"/>
      <c r="L4" s="30"/>
      <c r="M4" s="30"/>
      <c r="N4" s="1184" t="s">
        <v>523</v>
      </c>
      <c r="O4" s="1184"/>
      <c r="P4" s="1184"/>
      <c r="Q4" s="1183" t="s">
        <v>84</v>
      </c>
      <c r="R4" s="1183"/>
      <c r="S4" s="1183"/>
      <c r="T4" s="1183"/>
      <c r="U4" s="1183"/>
      <c r="V4" s="32"/>
      <c r="W4" s="32"/>
      <c r="X4" s="32"/>
      <c r="Y4" s="32"/>
      <c r="Z4" s="32"/>
      <c r="AA4" s="1185" t="s">
        <v>65</v>
      </c>
      <c r="AB4" s="1185"/>
    </row>
    <row r="5" spans="1:28" ht="23.1" customHeight="1">
      <c r="A5" s="305" t="s">
        <v>536</v>
      </c>
      <c r="B5" s="1159" t="s">
        <v>204</v>
      </c>
      <c r="C5" s="1160"/>
      <c r="D5" s="1160"/>
      <c r="E5" s="1160"/>
      <c r="F5" s="1160"/>
      <c r="G5" s="1160"/>
      <c r="H5" s="1160"/>
      <c r="I5" s="1160"/>
      <c r="J5" s="1160"/>
      <c r="K5" s="1160"/>
      <c r="L5" s="1160"/>
      <c r="M5" s="1160"/>
      <c r="N5" s="1160"/>
      <c r="O5" s="1160"/>
      <c r="P5" s="1160"/>
      <c r="Q5" s="107" t="s">
        <v>563</v>
      </c>
      <c r="R5" s="1199" t="s">
        <v>682</v>
      </c>
      <c r="S5" s="1200"/>
      <c r="T5" s="1200"/>
      <c r="U5" s="1200"/>
      <c r="V5" s="1200"/>
      <c r="W5" s="1200"/>
      <c r="X5" s="1200"/>
      <c r="Y5" s="1200"/>
      <c r="Z5" s="1200"/>
      <c r="AA5" s="1200"/>
      <c r="AB5" s="1200"/>
    </row>
    <row r="6" spans="1:28" ht="23.1" customHeight="1">
      <c r="A6" s="306"/>
      <c r="B6" s="1161" t="s">
        <v>132</v>
      </c>
      <c r="C6" s="1162"/>
      <c r="D6" s="1162"/>
      <c r="E6" s="1163"/>
      <c r="F6" s="1163"/>
      <c r="G6" s="1163"/>
      <c r="H6" s="1163"/>
      <c r="I6" s="1163"/>
      <c r="J6" s="1163"/>
      <c r="K6" s="1163"/>
      <c r="L6" s="1163"/>
      <c r="M6" s="1163"/>
      <c r="N6" s="1163"/>
      <c r="O6" s="1163"/>
      <c r="P6" s="1162"/>
      <c r="Q6" s="379"/>
      <c r="R6" s="1201" t="s">
        <v>564</v>
      </c>
      <c r="S6" s="1178"/>
      <c r="T6" s="1178"/>
      <c r="U6" s="1178"/>
      <c r="V6" s="1178"/>
      <c r="W6" s="1178"/>
      <c r="X6" s="1178"/>
      <c r="Y6" s="1178"/>
      <c r="Z6" s="1178"/>
      <c r="AA6" s="1178"/>
      <c r="AB6" s="1178"/>
    </row>
    <row r="7" spans="1:28" ht="20.25" customHeight="1">
      <c r="A7" s="983" t="s">
        <v>131</v>
      </c>
      <c r="B7" s="1121" t="s">
        <v>565</v>
      </c>
      <c r="C7" s="1122"/>
      <c r="D7" s="1123"/>
      <c r="E7" s="1017" t="s">
        <v>206</v>
      </c>
      <c r="F7" s="1016" t="s">
        <v>681</v>
      </c>
      <c r="G7" s="1152"/>
      <c r="H7" s="1152"/>
      <c r="I7" s="1152"/>
      <c r="J7" s="1152"/>
      <c r="K7" s="1152"/>
      <c r="L7" s="1152"/>
      <c r="M7" s="1017"/>
      <c r="N7" s="1016" t="s">
        <v>566</v>
      </c>
      <c r="O7" s="1152"/>
      <c r="P7" s="1188" t="s">
        <v>567</v>
      </c>
      <c r="Q7" s="1202" t="s">
        <v>131</v>
      </c>
      <c r="R7" s="1203" t="s">
        <v>568</v>
      </c>
      <c r="S7" s="1203"/>
      <c r="T7" s="1203"/>
      <c r="U7" s="1203"/>
      <c r="V7" s="1204"/>
      <c r="W7" s="1206" t="s">
        <v>569</v>
      </c>
      <c r="X7" s="1203"/>
      <c r="Y7" s="1203"/>
      <c r="Z7" s="1203"/>
      <c r="AA7" s="1204"/>
      <c r="AB7" s="1176" t="s">
        <v>570</v>
      </c>
    </row>
    <row r="8" spans="1:28" ht="6" customHeight="1">
      <c r="A8" s="983"/>
      <c r="B8" s="1124"/>
      <c r="C8" s="1125"/>
      <c r="D8" s="1126"/>
      <c r="E8" s="1175"/>
      <c r="F8" s="1161"/>
      <c r="G8" s="1162"/>
      <c r="H8" s="1162"/>
      <c r="I8" s="1162"/>
      <c r="J8" s="1162"/>
      <c r="K8" s="1162"/>
      <c r="L8" s="1162"/>
      <c r="M8" s="1175"/>
      <c r="N8" s="1161"/>
      <c r="O8" s="1162"/>
      <c r="P8" s="1189"/>
      <c r="Q8" s="1202"/>
      <c r="R8" s="1178"/>
      <c r="S8" s="1178"/>
      <c r="T8" s="1178"/>
      <c r="U8" s="1178"/>
      <c r="V8" s="1205"/>
      <c r="W8" s="1201"/>
      <c r="X8" s="1178"/>
      <c r="Y8" s="1178"/>
      <c r="Z8" s="1178"/>
      <c r="AA8" s="1205"/>
      <c r="AB8" s="1176"/>
    </row>
    <row r="9" spans="1:28" ht="18.75" customHeight="1">
      <c r="A9" s="1195"/>
      <c r="B9" s="1197"/>
      <c r="C9" s="1175" t="s">
        <v>679</v>
      </c>
      <c r="D9" s="1127" t="s">
        <v>571</v>
      </c>
      <c r="E9" s="1127" t="s">
        <v>572</v>
      </c>
      <c r="F9" s="1127" t="s">
        <v>573</v>
      </c>
      <c r="G9" s="1190" t="s">
        <v>574</v>
      </c>
      <c r="H9" s="1174"/>
      <c r="I9" s="1135" t="s">
        <v>575</v>
      </c>
      <c r="J9" s="1191" t="s">
        <v>576</v>
      </c>
      <c r="K9" s="1192"/>
      <c r="L9" s="1190" t="s">
        <v>577</v>
      </c>
      <c r="M9" s="1174"/>
      <c r="N9" s="1161"/>
      <c r="O9" s="1175"/>
      <c r="P9" s="1210" t="s">
        <v>29</v>
      </c>
      <c r="Q9" s="1208"/>
      <c r="R9" s="1121" t="s">
        <v>565</v>
      </c>
      <c r="S9" s="1122"/>
      <c r="T9" s="1174"/>
      <c r="U9" s="1176" t="s">
        <v>578</v>
      </c>
      <c r="V9" s="1168" t="s">
        <v>579</v>
      </c>
      <c r="W9" s="1121" t="s">
        <v>565</v>
      </c>
      <c r="X9" s="1122"/>
      <c r="Y9" s="1174"/>
      <c r="Z9" s="1176" t="s">
        <v>580</v>
      </c>
      <c r="AA9" s="1168" t="s">
        <v>581</v>
      </c>
      <c r="AB9" s="1176"/>
    </row>
    <row r="10" spans="1:28" ht="18.75" customHeight="1">
      <c r="A10" s="1195"/>
      <c r="B10" s="1197"/>
      <c r="C10" s="1175"/>
      <c r="D10" s="1127"/>
      <c r="E10" s="1127"/>
      <c r="F10" s="1127"/>
      <c r="G10" s="1161"/>
      <c r="H10" s="1175"/>
      <c r="I10" s="1127"/>
      <c r="J10" s="1193"/>
      <c r="K10" s="1194"/>
      <c r="L10" s="1161"/>
      <c r="M10" s="1175"/>
      <c r="N10" s="1161"/>
      <c r="O10" s="1175"/>
      <c r="P10" s="1210"/>
      <c r="Q10" s="1208"/>
      <c r="R10" s="1124"/>
      <c r="S10" s="1162"/>
      <c r="T10" s="1175"/>
      <c r="U10" s="1176"/>
      <c r="V10" s="1169"/>
      <c r="W10" s="1124"/>
      <c r="X10" s="1162"/>
      <c r="Y10" s="1175"/>
      <c r="Z10" s="1176"/>
      <c r="AA10" s="1169"/>
      <c r="AB10" s="1176"/>
    </row>
    <row r="11" spans="1:28" ht="18.75" customHeight="1">
      <c r="A11" s="1195"/>
      <c r="B11" s="1197"/>
      <c r="C11" s="1175"/>
      <c r="D11" s="1127"/>
      <c r="E11" s="1127"/>
      <c r="F11" s="1127"/>
      <c r="G11" s="1161"/>
      <c r="H11" s="1175"/>
      <c r="I11" s="1127"/>
      <c r="J11" s="1193"/>
      <c r="K11" s="1194"/>
      <c r="L11" s="1161"/>
      <c r="M11" s="1175"/>
      <c r="N11" s="1161"/>
      <c r="O11" s="1175"/>
      <c r="P11" s="1210"/>
      <c r="Q11" s="1208"/>
      <c r="R11" s="1197"/>
      <c r="S11" s="1168" t="s">
        <v>527</v>
      </c>
      <c r="T11" s="1168" t="s">
        <v>528</v>
      </c>
      <c r="U11" s="1177"/>
      <c r="V11" s="1179"/>
      <c r="W11" s="1197"/>
      <c r="X11" s="1168" t="s">
        <v>527</v>
      </c>
      <c r="Y11" s="1168" t="s">
        <v>528</v>
      </c>
      <c r="Z11" s="1177"/>
      <c r="AA11" s="1179"/>
      <c r="AB11" s="1176"/>
    </row>
    <row r="12" spans="1:28" ht="18.75" customHeight="1">
      <c r="A12" s="1196"/>
      <c r="B12" s="1198"/>
      <c r="C12" s="1187"/>
      <c r="D12" s="1128"/>
      <c r="E12" s="1128"/>
      <c r="F12" s="1128"/>
      <c r="G12" s="1186"/>
      <c r="H12" s="1187"/>
      <c r="I12" s="1128"/>
      <c r="J12" s="1018"/>
      <c r="K12" s="1019"/>
      <c r="L12" s="1186"/>
      <c r="M12" s="1187"/>
      <c r="N12" s="1186"/>
      <c r="O12" s="1187"/>
      <c r="P12" s="1211"/>
      <c r="Q12" s="1208"/>
      <c r="R12" s="1197"/>
      <c r="S12" s="1169"/>
      <c r="T12" s="1169"/>
      <c r="U12" s="1177"/>
      <c r="V12" s="1179"/>
      <c r="W12" s="1197"/>
      <c r="X12" s="1169"/>
      <c r="Y12" s="1169"/>
      <c r="Z12" s="1177"/>
      <c r="AA12" s="1179"/>
      <c r="AB12" s="1176"/>
    </row>
    <row r="13" spans="1:28" ht="10.5" customHeight="1">
      <c r="A13" s="51"/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1209"/>
      <c r="R13" s="1198"/>
      <c r="S13" s="1170"/>
      <c r="T13" s="1170"/>
      <c r="U13" s="1178"/>
      <c r="V13" s="1180"/>
      <c r="W13" s="1198"/>
      <c r="X13" s="1170"/>
      <c r="Y13" s="1170"/>
      <c r="Z13" s="1178"/>
      <c r="AA13" s="1180"/>
      <c r="AB13" s="1207"/>
    </row>
    <row r="14" spans="1:28" ht="12" customHeight="1">
      <c r="A14" s="1171">
        <v>2017</v>
      </c>
      <c r="B14" s="1132">
        <v>43</v>
      </c>
      <c r="C14" s="1136">
        <v>25</v>
      </c>
      <c r="D14" s="1136">
        <v>18</v>
      </c>
      <c r="E14" s="1173">
        <v>37</v>
      </c>
      <c r="F14" s="1173">
        <v>6</v>
      </c>
      <c r="G14" s="1173">
        <v>5</v>
      </c>
      <c r="H14" s="1173"/>
      <c r="I14" s="1006" t="s">
        <v>33</v>
      </c>
      <c r="J14" s="1006">
        <v>1</v>
      </c>
      <c r="K14" s="1006"/>
      <c r="L14" s="1006" t="s">
        <v>819</v>
      </c>
      <c r="M14" s="1006"/>
      <c r="N14" s="1006" t="s">
        <v>941</v>
      </c>
      <c r="O14" s="1006"/>
      <c r="P14" s="1181">
        <v>1</v>
      </c>
      <c r="Q14" s="438"/>
      <c r="R14" s="108"/>
      <c r="S14" s="369"/>
      <c r="T14" s="369"/>
      <c r="U14" s="345"/>
      <c r="V14" s="345"/>
      <c r="W14" s="108"/>
      <c r="X14" s="369"/>
      <c r="Y14" s="369"/>
      <c r="Z14" s="345"/>
      <c r="AA14" s="345"/>
      <c r="AB14" s="369"/>
    </row>
    <row r="15" spans="1:28" ht="12" customHeight="1">
      <c r="A15" s="1171"/>
      <c r="B15" s="1132"/>
      <c r="C15" s="1136"/>
      <c r="D15" s="1136"/>
      <c r="E15" s="1173"/>
      <c r="F15" s="1173"/>
      <c r="G15" s="1173"/>
      <c r="H15" s="1173"/>
      <c r="I15" s="1006"/>
      <c r="J15" s="1006"/>
      <c r="K15" s="1006"/>
      <c r="L15" s="1006"/>
      <c r="M15" s="1006"/>
      <c r="N15" s="1006"/>
      <c r="O15" s="1006"/>
      <c r="P15" s="1181"/>
      <c r="Q15" s="1166">
        <v>2017</v>
      </c>
      <c r="R15" s="1129">
        <v>7334</v>
      </c>
      <c r="S15" s="1129">
        <v>2874</v>
      </c>
      <c r="T15" s="1129">
        <v>4470</v>
      </c>
      <c r="U15" s="1129">
        <v>6733</v>
      </c>
      <c r="V15" s="1129">
        <v>611</v>
      </c>
      <c r="W15" s="1129">
        <v>7</v>
      </c>
      <c r="X15" s="1129">
        <v>6</v>
      </c>
      <c r="Y15" s="1129">
        <v>1</v>
      </c>
      <c r="Z15" s="1129" t="s">
        <v>941</v>
      </c>
      <c r="AA15" s="1129">
        <v>7</v>
      </c>
      <c r="AB15" s="1129">
        <v>37</v>
      </c>
    </row>
    <row r="16" spans="1:28" ht="12" customHeight="1">
      <c r="A16" s="1171">
        <v>2018</v>
      </c>
      <c r="B16" s="1132">
        <v>40</v>
      </c>
      <c r="C16" s="1136">
        <v>29</v>
      </c>
      <c r="D16" s="1136">
        <v>11</v>
      </c>
      <c r="E16" s="1173">
        <v>31</v>
      </c>
      <c r="F16" s="1173">
        <v>7</v>
      </c>
      <c r="G16" s="1173">
        <v>6</v>
      </c>
      <c r="H16" s="1173"/>
      <c r="I16" s="1173" t="s">
        <v>33</v>
      </c>
      <c r="J16" s="1173">
        <v>1</v>
      </c>
      <c r="K16" s="1173"/>
      <c r="L16" s="1173" t="s">
        <v>33</v>
      </c>
      <c r="M16" s="1173"/>
      <c r="N16" s="1006">
        <v>1</v>
      </c>
      <c r="O16" s="1006"/>
      <c r="P16" s="1131">
        <v>1</v>
      </c>
      <c r="Q16" s="1166"/>
      <c r="R16" s="1129"/>
      <c r="S16" s="1182"/>
      <c r="T16" s="1129"/>
      <c r="U16" s="1129"/>
      <c r="V16" s="1129"/>
      <c r="W16" s="1129"/>
      <c r="X16" s="1129"/>
      <c r="Y16" s="1129"/>
      <c r="Z16" s="1129"/>
      <c r="AA16" s="1129"/>
      <c r="AB16" s="1129"/>
    </row>
    <row r="17" spans="1:34" ht="12" customHeight="1">
      <c r="A17" s="1171"/>
      <c r="B17" s="1132"/>
      <c r="C17" s="1136"/>
      <c r="D17" s="1136"/>
      <c r="E17" s="1173"/>
      <c r="F17" s="1173"/>
      <c r="G17" s="1173"/>
      <c r="H17" s="1173"/>
      <c r="I17" s="1173"/>
      <c r="J17" s="1173"/>
      <c r="K17" s="1173"/>
      <c r="L17" s="1173"/>
      <c r="M17" s="1173"/>
      <c r="N17" s="1006"/>
      <c r="O17" s="1006"/>
      <c r="P17" s="1131"/>
      <c r="Q17" s="1166"/>
      <c r="R17" s="1129"/>
      <c r="S17" s="1182"/>
      <c r="T17" s="1129"/>
      <c r="U17" s="1129"/>
      <c r="V17" s="1129"/>
      <c r="W17" s="1129"/>
      <c r="X17" s="1129"/>
      <c r="Y17" s="1129"/>
      <c r="Z17" s="1129"/>
      <c r="AA17" s="1129"/>
      <c r="AB17" s="1129"/>
    </row>
    <row r="18" spans="1:34" ht="12" customHeight="1">
      <c r="A18" s="1171">
        <v>2019</v>
      </c>
      <c r="B18" s="1172">
        <v>44</v>
      </c>
      <c r="C18" s="1134">
        <v>28</v>
      </c>
      <c r="D18" s="1134">
        <v>16</v>
      </c>
      <c r="E18" s="1130">
        <v>31</v>
      </c>
      <c r="F18" s="1130">
        <v>10</v>
      </c>
      <c r="G18" s="1130">
        <v>10</v>
      </c>
      <c r="H18" s="1130"/>
      <c r="I18" s="1173" t="s">
        <v>33</v>
      </c>
      <c r="J18" s="1173" t="s">
        <v>33</v>
      </c>
      <c r="K18" s="1173"/>
      <c r="L18" s="1173" t="s">
        <v>33</v>
      </c>
      <c r="M18" s="1173"/>
      <c r="N18" s="1006" t="s">
        <v>941</v>
      </c>
      <c r="O18" s="1006"/>
      <c r="P18" s="1131">
        <v>3</v>
      </c>
      <c r="Q18" s="1166"/>
      <c r="R18" s="1129"/>
      <c r="S18" s="1182"/>
      <c r="T18" s="1129"/>
      <c r="U18" s="1129"/>
      <c r="V18" s="1129"/>
      <c r="W18" s="1129"/>
      <c r="X18" s="1129"/>
      <c r="Y18" s="1129"/>
      <c r="Z18" s="1129"/>
      <c r="AA18" s="1129"/>
      <c r="AB18" s="1129"/>
    </row>
    <row r="19" spans="1:34" s="8" customFormat="1" ht="12" customHeight="1">
      <c r="A19" s="1171"/>
      <c r="B19" s="1172"/>
      <c r="C19" s="1134"/>
      <c r="D19" s="1134"/>
      <c r="E19" s="1130"/>
      <c r="F19" s="1130"/>
      <c r="G19" s="1130"/>
      <c r="H19" s="1130"/>
      <c r="I19" s="1173"/>
      <c r="J19" s="1173"/>
      <c r="K19" s="1173"/>
      <c r="L19" s="1173"/>
      <c r="M19" s="1173"/>
      <c r="N19" s="1006"/>
      <c r="O19" s="1006"/>
      <c r="P19" s="1131"/>
      <c r="Q19" s="1166"/>
      <c r="R19" s="1129"/>
      <c r="S19" s="1182"/>
      <c r="T19" s="1129"/>
      <c r="U19" s="1129"/>
      <c r="V19" s="1129"/>
      <c r="W19" s="1129"/>
      <c r="X19" s="1129"/>
      <c r="Y19" s="1129"/>
      <c r="Z19" s="1129"/>
      <c r="AA19" s="1129"/>
      <c r="AB19" s="1129"/>
    </row>
    <row r="20" spans="1:34" s="18" customFormat="1" ht="12" customHeight="1">
      <c r="A20" s="1171">
        <v>2020</v>
      </c>
      <c r="B20" s="1172">
        <v>33</v>
      </c>
      <c r="C20" s="1134">
        <v>24</v>
      </c>
      <c r="D20" s="1134">
        <v>9</v>
      </c>
      <c r="E20" s="1130">
        <v>23</v>
      </c>
      <c r="F20" s="1130">
        <v>8</v>
      </c>
      <c r="G20" s="1130">
        <v>7</v>
      </c>
      <c r="H20" s="1130"/>
      <c r="I20" s="1130" t="s">
        <v>33</v>
      </c>
      <c r="J20" s="1130" t="s">
        <v>33</v>
      </c>
      <c r="K20" s="1130"/>
      <c r="L20" s="1130">
        <v>1</v>
      </c>
      <c r="M20" s="1130"/>
      <c r="N20" s="1006" t="s">
        <v>33</v>
      </c>
      <c r="O20" s="1006"/>
      <c r="P20" s="1131">
        <v>2</v>
      </c>
      <c r="Q20" s="1166"/>
      <c r="R20" s="1129"/>
      <c r="S20" s="1182"/>
      <c r="T20" s="1129"/>
      <c r="U20" s="1129"/>
      <c r="V20" s="1129"/>
      <c r="W20" s="1129"/>
      <c r="X20" s="1129"/>
      <c r="Y20" s="1129"/>
      <c r="Z20" s="1129"/>
      <c r="AA20" s="1129"/>
      <c r="AB20" s="1129"/>
    </row>
    <row r="21" spans="1:34" s="18" customFormat="1" ht="12" customHeight="1">
      <c r="A21" s="1171"/>
      <c r="B21" s="1172"/>
      <c r="C21" s="1134"/>
      <c r="D21" s="1134"/>
      <c r="E21" s="1130"/>
      <c r="F21" s="1130"/>
      <c r="G21" s="1130"/>
      <c r="H21" s="1130"/>
      <c r="I21" s="1130"/>
      <c r="J21" s="1130"/>
      <c r="K21" s="1130"/>
      <c r="L21" s="1130"/>
      <c r="M21" s="1130"/>
      <c r="N21" s="1006"/>
      <c r="O21" s="1006"/>
      <c r="P21" s="1131"/>
      <c r="Q21" s="1166"/>
      <c r="R21" s="1129"/>
      <c r="S21" s="1182"/>
      <c r="T21" s="1129"/>
      <c r="U21" s="1129"/>
      <c r="V21" s="1129"/>
      <c r="W21" s="1129"/>
      <c r="X21" s="1129"/>
      <c r="Y21" s="1129"/>
      <c r="Z21" s="1129"/>
      <c r="AA21" s="1129"/>
      <c r="AB21" s="1129"/>
      <c r="AC21" s="1164"/>
      <c r="AD21" s="1164"/>
      <c r="AE21" s="1164"/>
      <c r="AF21" s="1164"/>
      <c r="AG21" s="1164"/>
      <c r="AH21" s="1164"/>
    </row>
    <row r="22" spans="1:34" s="8" customFormat="1" ht="12" customHeight="1">
      <c r="A22" s="1147">
        <v>2021</v>
      </c>
      <c r="B22" s="1148">
        <f>SUM(E22,F22,N22,P22)</f>
        <v>38</v>
      </c>
      <c r="C22" s="1008">
        <v>27</v>
      </c>
      <c r="D22" s="1008">
        <v>11</v>
      </c>
      <c r="E22" s="1138">
        <v>30</v>
      </c>
      <c r="F22" s="1137">
        <v>7</v>
      </c>
      <c r="G22" s="1138">
        <v>7</v>
      </c>
      <c r="H22" s="1138"/>
      <c r="I22" s="1139" t="s">
        <v>954</v>
      </c>
      <c r="J22" s="1138" t="s">
        <v>954</v>
      </c>
      <c r="K22" s="1138"/>
      <c r="L22" s="1139" t="s">
        <v>954</v>
      </c>
      <c r="M22" s="1139"/>
      <c r="N22" s="1138" t="s">
        <v>954</v>
      </c>
      <c r="O22" s="1138"/>
      <c r="P22" s="1167">
        <v>1</v>
      </c>
      <c r="Q22" s="1166">
        <v>2018</v>
      </c>
      <c r="R22" s="1129">
        <v>8088</v>
      </c>
      <c r="S22" s="1129">
        <v>3074</v>
      </c>
      <c r="T22" s="1129">
        <v>5014</v>
      </c>
      <c r="U22" s="1129">
        <v>7524</v>
      </c>
      <c r="V22" s="1129">
        <v>564</v>
      </c>
      <c r="W22" s="1129">
        <v>7</v>
      </c>
      <c r="X22" s="1129">
        <v>6</v>
      </c>
      <c r="Y22" s="1129">
        <v>1</v>
      </c>
      <c r="Z22" s="1129">
        <v>2</v>
      </c>
      <c r="AA22" s="1129">
        <v>5</v>
      </c>
      <c r="AB22" s="1129">
        <v>22</v>
      </c>
    </row>
    <row r="23" spans="1:34" s="106" customFormat="1" ht="12" customHeight="1">
      <c r="A23" s="1147"/>
      <c r="B23" s="1148"/>
      <c r="C23" s="1008"/>
      <c r="D23" s="1008"/>
      <c r="E23" s="1138"/>
      <c r="F23" s="1137"/>
      <c r="G23" s="1138"/>
      <c r="H23" s="1138"/>
      <c r="I23" s="1139"/>
      <c r="J23" s="1138"/>
      <c r="K23" s="1138"/>
      <c r="L23" s="1139"/>
      <c r="M23" s="1139"/>
      <c r="N23" s="1138"/>
      <c r="O23" s="1138"/>
      <c r="P23" s="1167"/>
      <c r="Q23" s="1166"/>
      <c r="R23" s="1129"/>
      <c r="S23" s="1129"/>
      <c r="T23" s="1129"/>
      <c r="U23" s="1129"/>
      <c r="V23" s="1129"/>
      <c r="W23" s="1129"/>
      <c r="X23" s="1129"/>
      <c r="Y23" s="1129"/>
      <c r="Z23" s="1129"/>
      <c r="AA23" s="1129"/>
      <c r="AB23" s="1129"/>
    </row>
    <row r="24" spans="1:34" ht="12" customHeight="1" thickBot="1">
      <c r="A24" s="364"/>
      <c r="B24" s="109"/>
      <c r="C24" s="44"/>
      <c r="D24" s="44"/>
      <c r="E24" s="110"/>
      <c r="F24" s="110"/>
      <c r="G24" s="111"/>
      <c r="H24" s="111"/>
      <c r="I24" s="112"/>
      <c r="J24" s="112"/>
      <c r="K24" s="112"/>
      <c r="L24" s="112"/>
      <c r="M24" s="113"/>
      <c r="N24" s="113"/>
      <c r="O24" s="112"/>
      <c r="P24" s="45"/>
      <c r="Q24" s="1166"/>
      <c r="R24" s="1129"/>
      <c r="S24" s="1129"/>
      <c r="T24" s="1129"/>
      <c r="U24" s="1129"/>
      <c r="V24" s="1129"/>
      <c r="W24" s="1129"/>
      <c r="X24" s="1129"/>
      <c r="Y24" s="1129"/>
      <c r="Z24" s="1129"/>
      <c r="AA24" s="1129"/>
      <c r="AB24" s="1129"/>
    </row>
    <row r="25" spans="1:34" ht="10.5" customHeight="1">
      <c r="A25" s="1026"/>
      <c r="B25" s="1026"/>
      <c r="C25" s="1026"/>
      <c r="D25" s="1026"/>
      <c r="E25" s="1026"/>
      <c r="F25" s="1026"/>
      <c r="G25" s="1026"/>
      <c r="H25" s="1026"/>
      <c r="I25" s="1026"/>
      <c r="J25" s="1026"/>
      <c r="K25" s="1026"/>
      <c r="L25" s="1026"/>
      <c r="M25" s="1026"/>
      <c r="N25" s="1026"/>
      <c r="O25" s="1026"/>
      <c r="P25" s="1026"/>
      <c r="Q25" s="1166"/>
      <c r="R25" s="1129"/>
      <c r="S25" s="1129"/>
      <c r="T25" s="1129"/>
      <c r="U25" s="1129"/>
      <c r="V25" s="1129"/>
      <c r="W25" s="1129"/>
      <c r="X25" s="1129"/>
      <c r="Y25" s="1129"/>
      <c r="Z25" s="1129"/>
      <c r="AA25" s="1129"/>
      <c r="AB25" s="1129"/>
    </row>
    <row r="26" spans="1:34" ht="9" customHeight="1" thickBot="1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66"/>
      <c r="R26" s="1129"/>
      <c r="S26" s="1129"/>
      <c r="T26" s="1129"/>
      <c r="U26" s="1129"/>
      <c r="V26" s="1129"/>
      <c r="W26" s="1129"/>
      <c r="X26" s="1129"/>
      <c r="Y26" s="1129"/>
      <c r="Z26" s="1129"/>
      <c r="AA26" s="1129"/>
      <c r="AB26" s="1129"/>
    </row>
    <row r="27" spans="1:34" ht="23.1" customHeight="1">
      <c r="A27" s="305" t="s">
        <v>536</v>
      </c>
      <c r="B27" s="1159" t="s">
        <v>683</v>
      </c>
      <c r="C27" s="1160"/>
      <c r="D27" s="1160"/>
      <c r="E27" s="1160"/>
      <c r="F27" s="1160"/>
      <c r="G27" s="1160"/>
      <c r="H27" s="1160"/>
      <c r="I27" s="1160"/>
      <c r="J27" s="1160"/>
      <c r="K27" s="1160"/>
      <c r="L27" s="1160"/>
      <c r="M27" s="1160"/>
      <c r="N27" s="1160"/>
      <c r="O27" s="1160"/>
      <c r="P27" s="1160"/>
      <c r="Q27" s="1166"/>
      <c r="R27" s="1129"/>
      <c r="S27" s="1129"/>
      <c r="T27" s="1129"/>
      <c r="U27" s="1129"/>
      <c r="V27" s="1129"/>
      <c r="W27" s="1129"/>
      <c r="X27" s="1129"/>
      <c r="Y27" s="1129"/>
      <c r="Z27" s="1129"/>
      <c r="AA27" s="1129"/>
      <c r="AB27" s="1129"/>
    </row>
    <row r="28" spans="1:34" ht="23.1" customHeight="1">
      <c r="A28" s="306"/>
      <c r="B28" s="1161" t="s">
        <v>582</v>
      </c>
      <c r="C28" s="1162"/>
      <c r="D28" s="1162"/>
      <c r="E28" s="1163"/>
      <c r="F28" s="1163"/>
      <c r="G28" s="1163"/>
      <c r="H28" s="1163"/>
      <c r="I28" s="1163"/>
      <c r="J28" s="1163"/>
      <c r="K28" s="1163"/>
      <c r="L28" s="1163"/>
      <c r="M28" s="1163"/>
      <c r="N28" s="1163"/>
      <c r="O28" s="1163"/>
      <c r="P28" s="1163"/>
      <c r="Q28" s="1166">
        <v>2019</v>
      </c>
      <c r="R28" s="1129">
        <v>8617</v>
      </c>
      <c r="S28" s="1129">
        <v>3523</v>
      </c>
      <c r="T28" s="1129">
        <v>5094</v>
      </c>
      <c r="U28" s="1129">
        <v>7987</v>
      </c>
      <c r="V28" s="1129">
        <v>630</v>
      </c>
      <c r="W28" s="1129">
        <v>12</v>
      </c>
      <c r="X28" s="1129">
        <v>9</v>
      </c>
      <c r="Y28" s="1129">
        <v>3</v>
      </c>
      <c r="Z28" s="1129">
        <v>7</v>
      </c>
      <c r="AA28" s="1129">
        <v>5</v>
      </c>
      <c r="AB28" s="1129">
        <v>15</v>
      </c>
    </row>
    <row r="29" spans="1:34" ht="21.75" customHeight="1">
      <c r="A29" s="324"/>
      <c r="B29" s="1121" t="s">
        <v>565</v>
      </c>
      <c r="C29" s="1122"/>
      <c r="D29" s="1123"/>
      <c r="E29" s="1149" t="s">
        <v>680</v>
      </c>
      <c r="F29" s="1149"/>
      <c r="G29" s="1149"/>
      <c r="H29" s="1149"/>
      <c r="I29" s="1150"/>
      <c r="J29" s="1151" t="s">
        <v>207</v>
      </c>
      <c r="K29" s="1152"/>
      <c r="L29" s="1152"/>
      <c r="M29" s="1152"/>
      <c r="N29" s="1152"/>
      <c r="O29" s="1152"/>
      <c r="P29" s="1152"/>
      <c r="Q29" s="1166"/>
      <c r="R29" s="1129"/>
      <c r="S29" s="1129"/>
      <c r="T29" s="1129"/>
      <c r="U29" s="1129"/>
      <c r="V29" s="1129"/>
      <c r="W29" s="1129"/>
      <c r="X29" s="1129"/>
      <c r="Y29" s="1129"/>
      <c r="Z29" s="1129"/>
      <c r="AA29" s="1129"/>
      <c r="AB29" s="1129"/>
    </row>
    <row r="30" spans="1:34" ht="27" customHeight="1">
      <c r="A30" s="324" t="s">
        <v>131</v>
      </c>
      <c r="B30" s="1124"/>
      <c r="C30" s="1125"/>
      <c r="D30" s="1126"/>
      <c r="E30" s="1152" t="s">
        <v>565</v>
      </c>
      <c r="F30" s="1152"/>
      <c r="G30" s="1017"/>
      <c r="H30" s="331" t="s">
        <v>583</v>
      </c>
      <c r="I30" s="366" t="s">
        <v>584</v>
      </c>
      <c r="J30" s="1016" t="s">
        <v>565</v>
      </c>
      <c r="K30" s="1152"/>
      <c r="L30" s="1017"/>
      <c r="M30" s="1016" t="s">
        <v>583</v>
      </c>
      <c r="N30" s="1153"/>
      <c r="O30" s="1151" t="s">
        <v>584</v>
      </c>
      <c r="P30" s="1152"/>
      <c r="Q30" s="1166"/>
      <c r="R30" s="1129"/>
      <c r="S30" s="1129"/>
      <c r="T30" s="1129"/>
      <c r="U30" s="1129"/>
      <c r="V30" s="1129"/>
      <c r="W30" s="1129"/>
      <c r="X30" s="1129"/>
      <c r="Y30" s="1129"/>
      <c r="Z30" s="1129"/>
      <c r="AA30" s="1129"/>
      <c r="AB30" s="1129"/>
    </row>
    <row r="31" spans="1:34" ht="13.5" customHeight="1">
      <c r="A31" s="1145"/>
      <c r="B31" s="1127"/>
      <c r="C31" s="1127" t="s">
        <v>679</v>
      </c>
      <c r="D31" s="1127" t="s">
        <v>571</v>
      </c>
      <c r="E31" s="1127"/>
      <c r="F31" s="1135" t="s">
        <v>679</v>
      </c>
      <c r="G31" s="1135" t="s">
        <v>571</v>
      </c>
      <c r="H31" s="1154" t="s">
        <v>585</v>
      </c>
      <c r="I31" s="995" t="s">
        <v>586</v>
      </c>
      <c r="J31" s="1127"/>
      <c r="K31" s="1135" t="s">
        <v>679</v>
      </c>
      <c r="L31" s="1135" t="s">
        <v>571</v>
      </c>
      <c r="M31" s="993" t="s">
        <v>585</v>
      </c>
      <c r="N31" s="987"/>
      <c r="O31" s="1156" t="s">
        <v>586</v>
      </c>
      <c r="P31" s="1041"/>
      <c r="Q31" s="1166"/>
      <c r="R31" s="1129"/>
      <c r="S31" s="1129"/>
      <c r="T31" s="1129"/>
      <c r="U31" s="1129"/>
      <c r="V31" s="1129"/>
      <c r="W31" s="1129"/>
      <c r="X31" s="1129"/>
      <c r="Y31" s="1129"/>
      <c r="Z31" s="1129"/>
      <c r="AA31" s="1129"/>
      <c r="AB31" s="1129"/>
    </row>
    <row r="32" spans="1:34" ht="21.75" customHeight="1">
      <c r="A32" s="1146"/>
      <c r="B32" s="1128"/>
      <c r="C32" s="1128"/>
      <c r="D32" s="1128"/>
      <c r="E32" s="1128"/>
      <c r="F32" s="1128"/>
      <c r="G32" s="1128"/>
      <c r="H32" s="1155"/>
      <c r="I32" s="996"/>
      <c r="J32" s="1128"/>
      <c r="K32" s="1128"/>
      <c r="L32" s="1128"/>
      <c r="M32" s="994"/>
      <c r="N32" s="988"/>
      <c r="O32" s="1157"/>
      <c r="P32" s="1158"/>
      <c r="Q32" s="1166">
        <v>2020</v>
      </c>
      <c r="R32" s="1133">
        <v>2351</v>
      </c>
      <c r="S32" s="1133">
        <v>999</v>
      </c>
      <c r="T32" s="1133">
        <v>1352</v>
      </c>
      <c r="U32" s="1133">
        <v>2196</v>
      </c>
      <c r="V32" s="1133" t="s">
        <v>942</v>
      </c>
      <c r="W32" s="1133">
        <v>4</v>
      </c>
      <c r="X32" s="1133">
        <v>3</v>
      </c>
      <c r="Y32" s="1133">
        <v>1</v>
      </c>
      <c r="Z32" s="1165">
        <v>1</v>
      </c>
      <c r="AA32" s="1133">
        <v>3</v>
      </c>
      <c r="AB32" s="1133">
        <v>5</v>
      </c>
    </row>
    <row r="33" spans="1:28" ht="10.5" customHeight="1">
      <c r="A33" s="51"/>
      <c r="B33" s="365"/>
      <c r="C33" s="365"/>
      <c r="D33" s="365"/>
      <c r="E33" s="365"/>
      <c r="F33" s="365"/>
      <c r="G33" s="365"/>
      <c r="H33" s="365"/>
      <c r="I33" s="365"/>
      <c r="J33" s="365"/>
      <c r="K33" s="365"/>
      <c r="L33" s="365"/>
      <c r="M33" s="116"/>
      <c r="N33" s="116"/>
      <c r="O33" s="117"/>
      <c r="P33" s="117"/>
      <c r="Q33" s="1166"/>
      <c r="R33" s="1133"/>
      <c r="S33" s="1133"/>
      <c r="T33" s="1133"/>
      <c r="U33" s="1133"/>
      <c r="V33" s="1133"/>
      <c r="W33" s="1133"/>
      <c r="X33" s="1133"/>
      <c r="Y33" s="1133"/>
      <c r="Z33" s="1133"/>
      <c r="AA33" s="1133"/>
      <c r="AB33" s="1133"/>
    </row>
    <row r="34" spans="1:28" ht="22.5" customHeight="1">
      <c r="A34" s="611">
        <v>2017</v>
      </c>
      <c r="B34" s="462">
        <v>176</v>
      </c>
      <c r="C34" s="462">
        <v>103</v>
      </c>
      <c r="D34" s="462">
        <v>73</v>
      </c>
      <c r="E34" s="593">
        <v>170</v>
      </c>
      <c r="F34" s="593">
        <v>99</v>
      </c>
      <c r="G34" s="593">
        <v>71</v>
      </c>
      <c r="H34" s="643">
        <v>170</v>
      </c>
      <c r="I34" s="643" t="s">
        <v>33</v>
      </c>
      <c r="J34" s="592">
        <v>6</v>
      </c>
      <c r="K34" s="592">
        <v>4</v>
      </c>
      <c r="L34" s="592">
        <v>2</v>
      </c>
      <c r="M34" s="1140">
        <v>6</v>
      </c>
      <c r="N34" s="1140"/>
      <c r="O34" s="1007" t="s">
        <v>168</v>
      </c>
      <c r="P34" s="1007"/>
      <c r="Q34" s="1166"/>
      <c r="R34" s="1133"/>
      <c r="S34" s="1133"/>
      <c r="T34" s="1133"/>
      <c r="U34" s="1133"/>
      <c r="V34" s="1133"/>
      <c r="W34" s="1133"/>
      <c r="X34" s="1133"/>
      <c r="Y34" s="1133"/>
      <c r="Z34" s="1133"/>
      <c r="AA34" s="1133"/>
      <c r="AB34" s="1133"/>
    </row>
    <row r="35" spans="1:28" ht="22.5" customHeight="1">
      <c r="A35" s="611">
        <v>2018</v>
      </c>
      <c r="B35" s="462">
        <v>128</v>
      </c>
      <c r="C35" s="462">
        <v>73</v>
      </c>
      <c r="D35" s="462">
        <v>55</v>
      </c>
      <c r="E35" s="593">
        <v>26</v>
      </c>
      <c r="F35" s="593">
        <v>11</v>
      </c>
      <c r="G35" s="593">
        <v>15</v>
      </c>
      <c r="H35" s="591">
        <v>26</v>
      </c>
      <c r="I35" s="591" t="s">
        <v>33</v>
      </c>
      <c r="J35" s="592">
        <v>102</v>
      </c>
      <c r="K35" s="592">
        <v>62</v>
      </c>
      <c r="L35" s="592">
        <v>40</v>
      </c>
      <c r="M35" s="1140">
        <v>102</v>
      </c>
      <c r="N35" s="1140"/>
      <c r="O35" s="1007" t="s">
        <v>168</v>
      </c>
      <c r="P35" s="1007"/>
      <c r="Q35" s="1166"/>
      <c r="R35" s="1133"/>
      <c r="S35" s="1133"/>
      <c r="T35" s="1133"/>
      <c r="U35" s="1133"/>
      <c r="V35" s="1133"/>
      <c r="W35" s="1133"/>
      <c r="X35" s="1133"/>
      <c r="Y35" s="1133"/>
      <c r="Z35" s="1133"/>
      <c r="AA35" s="1133"/>
      <c r="AB35" s="1133"/>
    </row>
    <row r="36" spans="1:28" ht="22.5" customHeight="1">
      <c r="A36" s="577">
        <v>2019</v>
      </c>
      <c r="B36" s="462">
        <v>87</v>
      </c>
      <c r="C36" s="462">
        <v>44</v>
      </c>
      <c r="D36" s="462">
        <v>43</v>
      </c>
      <c r="E36" s="593">
        <v>24</v>
      </c>
      <c r="F36" s="593">
        <v>14</v>
      </c>
      <c r="G36" s="593">
        <v>10</v>
      </c>
      <c r="H36" s="591">
        <v>24</v>
      </c>
      <c r="I36" s="591" t="s">
        <v>33</v>
      </c>
      <c r="J36" s="592">
        <v>63</v>
      </c>
      <c r="K36" s="592">
        <v>30</v>
      </c>
      <c r="L36" s="592">
        <v>33</v>
      </c>
      <c r="M36" s="1140">
        <v>63</v>
      </c>
      <c r="N36" s="1140"/>
      <c r="O36" s="1007" t="s">
        <v>168</v>
      </c>
      <c r="P36" s="1007"/>
      <c r="Q36" s="1142">
        <v>2021</v>
      </c>
      <c r="R36" s="1141">
        <v>312</v>
      </c>
      <c r="S36" s="1141">
        <v>206</v>
      </c>
      <c r="T36" s="1141">
        <v>106</v>
      </c>
      <c r="U36" s="1141">
        <v>288</v>
      </c>
      <c r="V36" s="1144">
        <v>24</v>
      </c>
      <c r="W36" s="1141" t="s">
        <v>954</v>
      </c>
      <c r="X36" s="1141" t="s">
        <v>954</v>
      </c>
      <c r="Y36" s="1141" t="s">
        <v>954</v>
      </c>
      <c r="Z36" s="1141" t="s">
        <v>954</v>
      </c>
      <c r="AA36" s="1141" t="s">
        <v>954</v>
      </c>
      <c r="AB36" s="1141">
        <v>1</v>
      </c>
    </row>
    <row r="37" spans="1:28" s="18" customFormat="1" ht="22.5" customHeight="1">
      <c r="A37" s="577">
        <v>2020</v>
      </c>
      <c r="B37" s="462">
        <v>49</v>
      </c>
      <c r="C37" s="462">
        <v>24</v>
      </c>
      <c r="D37" s="462">
        <v>25</v>
      </c>
      <c r="E37" s="567">
        <v>7</v>
      </c>
      <c r="F37" s="567">
        <v>5</v>
      </c>
      <c r="G37" s="567">
        <v>2</v>
      </c>
      <c r="H37" s="565">
        <v>7</v>
      </c>
      <c r="I37" s="565" t="s">
        <v>33</v>
      </c>
      <c r="J37" s="566">
        <v>42</v>
      </c>
      <c r="K37" s="566">
        <v>19</v>
      </c>
      <c r="L37" s="566">
        <v>23</v>
      </c>
      <c r="M37" s="1140">
        <v>42</v>
      </c>
      <c r="N37" s="1140"/>
      <c r="O37" s="1007" t="s">
        <v>168</v>
      </c>
      <c r="P37" s="1007"/>
      <c r="Q37" s="1142"/>
      <c r="R37" s="1141"/>
      <c r="S37" s="1141"/>
      <c r="T37" s="1141"/>
      <c r="U37" s="1141"/>
      <c r="V37" s="1141"/>
      <c r="W37" s="1141"/>
      <c r="X37" s="1141"/>
      <c r="Y37" s="1141"/>
      <c r="Z37" s="1141"/>
      <c r="AA37" s="1141"/>
      <c r="AB37" s="1141"/>
    </row>
    <row r="38" spans="1:28" s="29" customFormat="1" ht="22.5" customHeight="1">
      <c r="A38" s="779">
        <v>2021</v>
      </c>
      <c r="B38" s="780">
        <v>60</v>
      </c>
      <c r="C38" s="780">
        <v>29</v>
      </c>
      <c r="D38" s="780">
        <v>31</v>
      </c>
      <c r="E38" s="743">
        <v>5</v>
      </c>
      <c r="F38" s="743">
        <v>2</v>
      </c>
      <c r="G38" s="743">
        <v>3</v>
      </c>
      <c r="H38" s="781">
        <v>5</v>
      </c>
      <c r="I38" s="748" t="s">
        <v>954</v>
      </c>
      <c r="J38" s="740">
        <v>55</v>
      </c>
      <c r="K38" s="740">
        <v>27</v>
      </c>
      <c r="L38" s="740">
        <v>28</v>
      </c>
      <c r="M38" s="1137">
        <v>55</v>
      </c>
      <c r="N38" s="1137"/>
      <c r="O38" s="1143" t="s">
        <v>954</v>
      </c>
      <c r="P38" s="1143"/>
      <c r="Q38" s="1142"/>
      <c r="R38" s="1141"/>
      <c r="S38" s="1141"/>
      <c r="T38" s="1141"/>
      <c r="U38" s="1141"/>
      <c r="V38" s="1141"/>
      <c r="W38" s="1141"/>
      <c r="X38" s="1141"/>
      <c r="Y38" s="1141"/>
      <c r="Z38" s="1141"/>
      <c r="AA38" s="1141"/>
      <c r="AB38" s="1141"/>
    </row>
    <row r="39" spans="1:28" ht="12" customHeight="1" thickBot="1">
      <c r="A39" s="118"/>
      <c r="B39" s="463"/>
      <c r="C39" s="463"/>
      <c r="D39" s="463"/>
      <c r="E39" s="463"/>
      <c r="F39" s="463"/>
      <c r="G39" s="463"/>
      <c r="H39" s="463"/>
      <c r="I39" s="114"/>
      <c r="J39" s="114"/>
      <c r="K39" s="463"/>
      <c r="L39" s="463"/>
      <c r="M39" s="463"/>
      <c r="N39" s="463"/>
      <c r="O39" s="463"/>
      <c r="P39" s="114"/>
      <c r="Q39" s="439"/>
      <c r="R39" s="69"/>
      <c r="S39" s="69"/>
      <c r="T39" s="69"/>
      <c r="U39" s="69"/>
      <c r="V39" s="69"/>
      <c r="W39" s="69"/>
      <c r="X39" s="69"/>
      <c r="Y39" s="114"/>
      <c r="Z39" s="114"/>
      <c r="AA39" s="114"/>
      <c r="AB39" s="114"/>
    </row>
    <row r="40" spans="1:28" ht="16.5">
      <c r="A40" s="1027"/>
      <c r="B40" s="1027"/>
      <c r="C40" s="1027"/>
      <c r="D40" s="1027"/>
      <c r="E40" s="1027"/>
      <c r="F40" s="1027"/>
      <c r="G40" s="1027"/>
      <c r="H40" s="1027"/>
      <c r="I40" s="1027"/>
      <c r="J40" s="1027"/>
      <c r="K40" s="1027"/>
      <c r="L40" s="1027"/>
      <c r="M40" s="1027"/>
      <c r="N40" s="336"/>
      <c r="O40" s="1027"/>
      <c r="P40" s="1027"/>
      <c r="Q40" s="166"/>
      <c r="R40" s="166"/>
      <c r="S40" s="166"/>
      <c r="T40" s="166"/>
      <c r="U40" s="166"/>
      <c r="V40" s="166"/>
      <c r="W40" s="166"/>
      <c r="X40" s="166"/>
      <c r="Y40" s="32"/>
      <c r="Z40" s="32"/>
      <c r="AA40" s="32"/>
      <c r="AB40" s="32"/>
    </row>
    <row r="41" spans="1:28" ht="16.5">
      <c r="A41" s="399" t="s">
        <v>53</v>
      </c>
      <c r="B41" s="32"/>
      <c r="C41" s="32"/>
      <c r="D41" s="32"/>
      <c r="E41" s="32"/>
      <c r="F41" s="32"/>
      <c r="G41" s="32"/>
      <c r="H41" s="32"/>
      <c r="I41" s="1045" t="s">
        <v>561</v>
      </c>
      <c r="J41" s="1045"/>
      <c r="K41" s="1045"/>
      <c r="L41" s="1045"/>
      <c r="M41" s="1045"/>
      <c r="N41" s="1045"/>
      <c r="O41" s="1045"/>
      <c r="P41" s="1045"/>
      <c r="Q41" s="399" t="s">
        <v>53</v>
      </c>
      <c r="R41" s="166"/>
      <c r="S41" s="166"/>
      <c r="T41" s="166"/>
      <c r="U41" s="166"/>
      <c r="V41" s="166"/>
      <c r="W41" s="1045" t="s">
        <v>54</v>
      </c>
      <c r="X41" s="1045"/>
      <c r="Y41" s="1045"/>
      <c r="Z41" s="1045"/>
      <c r="AA41" s="1045"/>
      <c r="AB41" s="1045"/>
    </row>
    <row r="42" spans="1:28">
      <c r="Q42" s="9"/>
      <c r="R42" s="9"/>
      <c r="S42" s="9"/>
      <c r="T42" s="9"/>
      <c r="U42" s="9"/>
      <c r="V42" s="9"/>
      <c r="W42" s="9"/>
      <c r="X42" s="9"/>
    </row>
  </sheetData>
  <mergeCells count="205">
    <mergeCell ref="B5:P5"/>
    <mergeCell ref="Q22:Q27"/>
    <mergeCell ref="R22:R27"/>
    <mergeCell ref="U22:U27"/>
    <mergeCell ref="V22:V27"/>
    <mergeCell ref="R5:AB5"/>
    <mergeCell ref="AA15:AA21"/>
    <mergeCell ref="AB15:AB21"/>
    <mergeCell ref="V15:V21"/>
    <mergeCell ref="B6:P6"/>
    <mergeCell ref="R6:AB6"/>
    <mergeCell ref="Q7:Q8"/>
    <mergeCell ref="R7:V8"/>
    <mergeCell ref="W7:AA8"/>
    <mergeCell ref="AB7:AB13"/>
    <mergeCell ref="Q9:Q13"/>
    <mergeCell ref="E9:E12"/>
    <mergeCell ref="F9:F12"/>
    <mergeCell ref="P9:P12"/>
    <mergeCell ref="AA9:AA13"/>
    <mergeCell ref="R11:R13"/>
    <mergeCell ref="S11:S13"/>
    <mergeCell ref="T11:T13"/>
    <mergeCell ref="W11:W13"/>
    <mergeCell ref="A1:P1"/>
    <mergeCell ref="Q1:AB1"/>
    <mergeCell ref="A2:P2"/>
    <mergeCell ref="Q2:AB2"/>
    <mergeCell ref="A4:E4"/>
    <mergeCell ref="N4:P4"/>
    <mergeCell ref="Q4:U4"/>
    <mergeCell ref="AA4:AB4"/>
    <mergeCell ref="A7:A8"/>
    <mergeCell ref="B7:D8"/>
    <mergeCell ref="E7:E8"/>
    <mergeCell ref="F7:M8"/>
    <mergeCell ref="N7:O12"/>
    <mergeCell ref="P7:P8"/>
    <mergeCell ref="G9:H12"/>
    <mergeCell ref="I9:I12"/>
    <mergeCell ref="J9:K12"/>
    <mergeCell ref="A9:A12"/>
    <mergeCell ref="L9:M12"/>
    <mergeCell ref="W9:Y10"/>
    <mergeCell ref="Z9:Z13"/>
    <mergeCell ref="B9:B12"/>
    <mergeCell ref="C9:C12"/>
    <mergeCell ref="D9:D12"/>
    <mergeCell ref="R9:T10"/>
    <mergeCell ref="U9:U13"/>
    <mergeCell ref="V9:V13"/>
    <mergeCell ref="G14:H15"/>
    <mergeCell ref="F16:F17"/>
    <mergeCell ref="E16:E17"/>
    <mergeCell ref="D16:D17"/>
    <mergeCell ref="L14:M15"/>
    <mergeCell ref="N14:O15"/>
    <mergeCell ref="P14:P15"/>
    <mergeCell ref="N16:O17"/>
    <mergeCell ref="P16:P17"/>
    <mergeCell ref="L16:M17"/>
    <mergeCell ref="S15:S21"/>
    <mergeCell ref="Q15:Q21"/>
    <mergeCell ref="R15:R21"/>
    <mergeCell ref="U15:U21"/>
    <mergeCell ref="J14:K15"/>
    <mergeCell ref="G16:H17"/>
    <mergeCell ref="D14:D15"/>
    <mergeCell ref="E14:E15"/>
    <mergeCell ref="F14:F15"/>
    <mergeCell ref="I16:I17"/>
    <mergeCell ref="J16:K17"/>
    <mergeCell ref="X11:X13"/>
    <mergeCell ref="Y11:Y13"/>
    <mergeCell ref="I20:I21"/>
    <mergeCell ref="A20:A21"/>
    <mergeCell ref="B20:B21"/>
    <mergeCell ref="C20:C21"/>
    <mergeCell ref="D20:D21"/>
    <mergeCell ref="E20:E21"/>
    <mergeCell ref="F20:F21"/>
    <mergeCell ref="A16:A17"/>
    <mergeCell ref="A14:A15"/>
    <mergeCell ref="B14:B15"/>
    <mergeCell ref="C14:C15"/>
    <mergeCell ref="I14:I15"/>
    <mergeCell ref="J18:K19"/>
    <mergeCell ref="L18:M19"/>
    <mergeCell ref="N18:O19"/>
    <mergeCell ref="P18:P19"/>
    <mergeCell ref="A18:A19"/>
    <mergeCell ref="B18:B19"/>
    <mergeCell ref="E18:E19"/>
    <mergeCell ref="F18:F19"/>
    <mergeCell ref="G18:H19"/>
    <mergeCell ref="I18:I19"/>
    <mergeCell ref="W32:W35"/>
    <mergeCell ref="Q32:Q35"/>
    <mergeCell ref="R32:R35"/>
    <mergeCell ref="W28:W31"/>
    <mergeCell ref="S32:S35"/>
    <mergeCell ref="Q28:Q31"/>
    <mergeCell ref="P22:P23"/>
    <mergeCell ref="R28:R31"/>
    <mergeCell ref="U28:U31"/>
    <mergeCell ref="V28:V31"/>
    <mergeCell ref="S28:S31"/>
    <mergeCell ref="T32:T35"/>
    <mergeCell ref="U32:U35"/>
    <mergeCell ref="O35:P35"/>
    <mergeCell ref="O34:P34"/>
    <mergeCell ref="T28:T31"/>
    <mergeCell ref="S22:S27"/>
    <mergeCell ref="T22:T27"/>
    <mergeCell ref="W22:W27"/>
    <mergeCell ref="AC21:AH21"/>
    <mergeCell ref="AB22:AB27"/>
    <mergeCell ref="X32:X35"/>
    <mergeCell ref="Y32:Y35"/>
    <mergeCell ref="Z32:Z35"/>
    <mergeCell ref="AA28:AA31"/>
    <mergeCell ref="AB32:AB35"/>
    <mergeCell ref="AB28:AB31"/>
    <mergeCell ref="Y15:Y21"/>
    <mergeCell ref="Y22:Y27"/>
    <mergeCell ref="Z15:Z21"/>
    <mergeCell ref="Z22:Z27"/>
    <mergeCell ref="Z28:Z31"/>
    <mergeCell ref="AA22:AA27"/>
    <mergeCell ref="AA32:AA35"/>
    <mergeCell ref="Y28:Y31"/>
    <mergeCell ref="X15:X21"/>
    <mergeCell ref="X22:X27"/>
    <mergeCell ref="A31:A32"/>
    <mergeCell ref="J22:K23"/>
    <mergeCell ref="L22:M23"/>
    <mergeCell ref="N22:O23"/>
    <mergeCell ref="A22:A23"/>
    <mergeCell ref="B22:B23"/>
    <mergeCell ref="C22:C23"/>
    <mergeCell ref="D22:D23"/>
    <mergeCell ref="E22:E23"/>
    <mergeCell ref="E29:I29"/>
    <mergeCell ref="J29:P29"/>
    <mergeCell ref="E30:G30"/>
    <mergeCell ref="O30:P30"/>
    <mergeCell ref="J30:L30"/>
    <mergeCell ref="M30:N30"/>
    <mergeCell ref="H31:H32"/>
    <mergeCell ref="I31:I32"/>
    <mergeCell ref="O31:P32"/>
    <mergeCell ref="J31:J32"/>
    <mergeCell ref="K31:K32"/>
    <mergeCell ref="L31:L32"/>
    <mergeCell ref="A25:P25"/>
    <mergeCell ref="B27:P27"/>
    <mergeCell ref="B28:P28"/>
    <mergeCell ref="M35:N35"/>
    <mergeCell ref="M34:N34"/>
    <mergeCell ref="A40:M40"/>
    <mergeCell ref="O40:P40"/>
    <mergeCell ref="X36:X38"/>
    <mergeCell ref="Y36:Y38"/>
    <mergeCell ref="Q36:Q38"/>
    <mergeCell ref="U36:U38"/>
    <mergeCell ref="I41:P41"/>
    <mergeCell ref="R36:R38"/>
    <mergeCell ref="S36:S38"/>
    <mergeCell ref="T36:T38"/>
    <mergeCell ref="O36:P36"/>
    <mergeCell ref="W41:AB41"/>
    <mergeCell ref="M37:N37"/>
    <mergeCell ref="O37:P37"/>
    <mergeCell ref="M38:N38"/>
    <mergeCell ref="AB36:AB38"/>
    <mergeCell ref="O38:P38"/>
    <mergeCell ref="AA36:AA38"/>
    <mergeCell ref="Z36:Z38"/>
    <mergeCell ref="V36:V38"/>
    <mergeCell ref="M36:N36"/>
    <mergeCell ref="W36:W38"/>
    <mergeCell ref="B29:D30"/>
    <mergeCell ref="B31:B32"/>
    <mergeCell ref="W15:W21"/>
    <mergeCell ref="X28:X31"/>
    <mergeCell ref="L20:M21"/>
    <mergeCell ref="N20:O21"/>
    <mergeCell ref="P20:P21"/>
    <mergeCell ref="M31:N32"/>
    <mergeCell ref="B16:B17"/>
    <mergeCell ref="V32:V35"/>
    <mergeCell ref="C18:C19"/>
    <mergeCell ref="C31:C32"/>
    <mergeCell ref="D31:D32"/>
    <mergeCell ref="E31:E32"/>
    <mergeCell ref="F31:F32"/>
    <mergeCell ref="G31:G32"/>
    <mergeCell ref="T15:T21"/>
    <mergeCell ref="J20:K21"/>
    <mergeCell ref="G20:H21"/>
    <mergeCell ref="C16:C17"/>
    <mergeCell ref="D18:D19"/>
    <mergeCell ref="F22:F23"/>
    <mergeCell ref="G22:H23"/>
    <mergeCell ref="I22:I23"/>
  </mergeCells>
  <phoneticPr fontId="3" type="noConversion"/>
  <pageMargins left="0.74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25</vt:i4>
      </vt:variant>
      <vt:variant>
        <vt:lpstr>이름이 지정된 범위</vt:lpstr>
      </vt:variant>
      <vt:variant>
        <vt:i4>7</vt:i4>
      </vt:variant>
    </vt:vector>
  </HeadingPairs>
  <TitlesOfParts>
    <vt:vector size="32" baseType="lpstr">
      <vt:lpstr>1.의료기관</vt:lpstr>
      <vt:lpstr>2.의료인력</vt:lpstr>
      <vt:lpstr>3.보건소인력</vt:lpstr>
      <vt:lpstr>4.의약품업소</vt:lpstr>
      <vt:lpstr>5.식품위생관계업소</vt:lpstr>
      <vt:lpstr>6.공중위생관계업</vt:lpstr>
      <vt:lpstr>7.예방접종</vt:lpstr>
      <vt:lpstr>8.법정감염병</vt:lpstr>
      <vt:lpstr>9.결핵환자 </vt:lpstr>
      <vt:lpstr>10.구강사업 </vt:lpstr>
      <vt:lpstr>11.모자보건</vt:lpstr>
      <vt:lpstr>12.13.국민연금</vt:lpstr>
      <vt:lpstr>14.국가보훈대상자</vt:lpstr>
      <vt:lpstr>15.적십자회비</vt:lpstr>
      <vt:lpstr>16.노인여가복지시설</vt:lpstr>
      <vt:lpstr>17.기초수급자</vt:lpstr>
      <vt:lpstr>18.어린이집</vt:lpstr>
      <vt:lpstr>19.어린이 놀이터</vt:lpstr>
      <vt:lpstr>20.장애인</vt:lpstr>
      <vt:lpstr>21.방문건강</vt:lpstr>
      <vt:lpstr>22.보건교육</vt:lpstr>
      <vt:lpstr>23,24.저소득,자원봉사</vt:lpstr>
      <vt:lpstr>25.보건소실적</vt:lpstr>
      <vt:lpstr>26. 기초연금 수급자 수 </vt:lpstr>
      <vt:lpstr>27.독거노인현황</vt:lpstr>
      <vt:lpstr>'12.13.국민연금'!Print_Area</vt:lpstr>
      <vt:lpstr>'15.적십자회비'!Print_Area</vt:lpstr>
      <vt:lpstr>'18.어린이집'!Print_Area</vt:lpstr>
      <vt:lpstr>'19.어린이 놀이터'!Print_Area</vt:lpstr>
      <vt:lpstr>'2.의료인력'!Print_Area</vt:lpstr>
      <vt:lpstr>'26. 기초연금 수급자 수 '!Print_Area</vt:lpstr>
      <vt:lpstr>'9.결핵환자 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2022-10-13T01:07:08Z</cp:lastPrinted>
  <dcterms:created xsi:type="dcterms:W3CDTF">2009-10-22T01:24:10Z</dcterms:created>
  <dcterms:modified xsi:type="dcterms:W3CDTF">2023-06-13T08:14:10Z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