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/>
  </bookViews>
  <sheets>
    <sheet name="표지" sheetId="206" r:id="rId1"/>
    <sheet name="1.예산규모" sheetId="207" r:id="rId2"/>
    <sheet name="2.예산총괄" sheetId="208" r:id="rId3"/>
    <sheet name="3.일반세입" sheetId="212" r:id="rId4"/>
    <sheet name="4.일반세출" sheetId="209" r:id="rId5"/>
    <sheet name="5.특별회계" sheetId="210" r:id="rId6"/>
    <sheet name="6.지방세징수" sheetId="204" r:id="rId7"/>
    <sheet name="7.세외수입" sheetId="205" r:id="rId8"/>
    <sheet name="8.공유재산" sheetId="211" r:id="rId9"/>
  </sheets>
  <calcPr calcId="125725"/>
</workbook>
</file>

<file path=xl/calcChain.xml><?xml version="1.0" encoding="utf-8"?>
<calcChain xmlns="http://schemas.openxmlformats.org/spreadsheetml/2006/main">
  <c r="F50" i="204"/>
  <c r="G53" i="212"/>
  <c r="G51"/>
  <c r="G49"/>
  <c r="G47"/>
  <c r="G45"/>
  <c r="G43"/>
  <c r="G35"/>
  <c r="G33"/>
  <c r="G29"/>
  <c r="G27"/>
  <c r="G23"/>
  <c r="G21"/>
  <c r="G19"/>
  <c r="E17"/>
  <c r="C17"/>
  <c r="C13" s="1"/>
  <c r="D47" s="1"/>
  <c r="G15"/>
  <c r="G12"/>
  <c r="G17" l="1"/>
  <c r="D17"/>
  <c r="D29"/>
  <c r="D39"/>
  <c r="D45"/>
  <c r="D53"/>
  <c r="E13"/>
  <c r="D23"/>
  <c r="D33"/>
  <c r="D49"/>
  <c r="D27"/>
  <c r="D35"/>
  <c r="D43"/>
  <c r="D51"/>
  <c r="D15"/>
  <c r="D21"/>
  <c r="F49" l="1"/>
  <c r="F33"/>
  <c r="F23"/>
  <c r="F21"/>
  <c r="F53"/>
  <c r="F45"/>
  <c r="F29"/>
  <c r="F51"/>
  <c r="F43"/>
  <c r="F35"/>
  <c r="F27"/>
  <c r="G13"/>
  <c r="F47"/>
  <c r="F15"/>
  <c r="F17"/>
  <c r="F49" i="204" l="1"/>
  <c r="F42" i="209"/>
  <c r="F36"/>
  <c r="F34"/>
  <c r="F32"/>
  <c r="F30"/>
  <c r="F28"/>
  <c r="F26"/>
  <c r="F24"/>
  <c r="F22"/>
  <c r="F20"/>
  <c r="F18"/>
  <c r="F16"/>
  <c r="E18"/>
  <c r="E20"/>
  <c r="E22"/>
  <c r="E24"/>
  <c r="E26"/>
  <c r="E28"/>
  <c r="E30"/>
  <c r="E32"/>
  <c r="E34"/>
  <c r="E36"/>
  <c r="E14"/>
  <c r="E42"/>
  <c r="E16"/>
  <c r="C40"/>
  <c r="C42"/>
  <c r="C18"/>
  <c r="C20"/>
  <c r="C22"/>
  <c r="C24"/>
  <c r="C26"/>
  <c r="C28"/>
  <c r="C30"/>
  <c r="C32"/>
  <c r="C34"/>
  <c r="C36"/>
  <c r="C16"/>
  <c r="E12" i="210"/>
  <c r="D12"/>
  <c r="C12"/>
  <c r="B12"/>
  <c r="D14" i="209"/>
  <c r="F14" s="1"/>
  <c r="B14"/>
  <c r="F13"/>
  <c r="F12"/>
  <c r="F11"/>
  <c r="E40" i="208"/>
  <c r="B40"/>
  <c r="E39"/>
  <c r="B39"/>
  <c r="E37"/>
  <c r="B37"/>
  <c r="E21"/>
  <c r="B21"/>
  <c r="B20"/>
  <c r="E18"/>
  <c r="B18"/>
  <c r="B24" i="207"/>
  <c r="G21"/>
  <c r="B21"/>
  <c r="G20"/>
  <c r="E20"/>
  <c r="B20"/>
  <c r="C20" s="1"/>
  <c r="C26" i="205"/>
  <c r="D34"/>
  <c r="E15" i="204"/>
  <c r="E14" s="1"/>
  <c r="E12" s="1"/>
  <c r="E16"/>
  <c r="F33"/>
  <c r="B26" i="205"/>
  <c r="D11"/>
  <c r="D10"/>
  <c r="D9"/>
  <c r="D15" i="204"/>
  <c r="D16" i="205"/>
  <c r="D18"/>
  <c r="D20"/>
  <c r="D22"/>
  <c r="D24"/>
  <c r="D30"/>
  <c r="D32"/>
  <c r="D36"/>
  <c r="D38"/>
  <c r="D40"/>
  <c r="F47" i="204"/>
  <c r="F45"/>
  <c r="F41"/>
  <c r="F39"/>
  <c r="F37"/>
  <c r="F35"/>
  <c r="F23"/>
  <c r="F25"/>
  <c r="F27"/>
  <c r="F21"/>
  <c r="F17"/>
  <c r="C14" i="205"/>
  <c r="B14"/>
  <c r="C14" i="209" l="1"/>
  <c r="F15" i="204"/>
  <c r="C12" i="205"/>
  <c r="D26"/>
  <c r="D14"/>
  <c r="B12"/>
  <c r="D16" i="204"/>
  <c r="D12" i="205" l="1"/>
  <c r="F16" i="204"/>
  <c r="D14"/>
  <c r="D12" l="1"/>
  <c r="F14"/>
  <c r="F12" s="1"/>
</calcChain>
</file>

<file path=xl/sharedStrings.xml><?xml version="1.0" encoding="utf-8"?>
<sst xmlns="http://schemas.openxmlformats.org/spreadsheetml/2006/main" count="477" uniqueCount="278">
  <si>
    <t>Total</t>
  </si>
  <si>
    <t>계</t>
  </si>
  <si>
    <t>Year</t>
  </si>
  <si>
    <t>단위:백만원</t>
  </si>
  <si>
    <t>예산현액   Budget</t>
  </si>
  <si>
    <t>3. 일반회계 세입결산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</si>
  <si>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</si>
  <si>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</si>
  <si>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</si>
  <si>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</si>
  <si>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</si>
  <si>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</si>
  <si>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</si>
  <si>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2. 세  외  수  입</t>
  </si>
  <si>
    <t>Non-tax revenues</t>
  </si>
  <si>
    <t>재산임대 수입</t>
  </si>
  <si>
    <t>Property rent revenues</t>
  </si>
  <si>
    <t>사용료 수입</t>
  </si>
  <si>
    <t>Revenues of rents</t>
  </si>
  <si>
    <t>수수료 수입</t>
  </si>
  <si>
    <t>Revenues of fees</t>
  </si>
  <si>
    <t>사업장 수입</t>
  </si>
  <si>
    <t>Business firm revenue</t>
  </si>
  <si>
    <t>징 수 교 부 금</t>
  </si>
  <si>
    <t>Collection grants</t>
  </si>
  <si>
    <t>이 자 수 입</t>
  </si>
  <si>
    <t>Interest revenue</t>
  </si>
  <si>
    <r>
      <t xml:space="preserve">non-tax </t>
    </r>
    <r>
      <rPr>
        <sz val="7"/>
        <color indexed="8"/>
        <rFont val="휴먼명조,한컴돋움"/>
        <family val="3"/>
        <charset val="129"/>
      </rPr>
      <t>revenues</t>
    </r>
  </si>
  <si>
    <t>재산매각 수입</t>
  </si>
  <si>
    <t>Property disposal revenue</t>
  </si>
  <si>
    <t>순세계 잉여금</t>
  </si>
  <si>
    <t>Net surplus</t>
  </si>
  <si>
    <t>이   월   금</t>
  </si>
  <si>
    <t>Carry-over</t>
  </si>
  <si>
    <t>융자금 수입</t>
  </si>
  <si>
    <t>Loan collection</t>
  </si>
  <si>
    <t>전  입  금</t>
  </si>
  <si>
    <t>예탁금 수입</t>
  </si>
  <si>
    <t>Revenues of deposit</t>
  </si>
  <si>
    <t>부  담  금</t>
  </si>
  <si>
    <t>Allotment</t>
  </si>
  <si>
    <t>Miscellaneous</t>
  </si>
  <si>
    <t>과년도 수입</t>
  </si>
  <si>
    <t>3. 지 방 교 부 세</t>
  </si>
  <si>
    <t>Local share tax</t>
  </si>
  <si>
    <t>4. 조 정 교 부 금</t>
  </si>
  <si>
    <t>Control grants</t>
  </si>
  <si>
    <t>Subsidize</t>
  </si>
  <si>
    <t>Local borrowing</t>
  </si>
  <si>
    <t>자료:세무과</t>
  </si>
  <si>
    <t>Source:Tax Affairs Division</t>
  </si>
  <si>
    <t>Budget / settlement ratio</t>
    <phoneticPr fontId="6" type="noConversion"/>
  </si>
  <si>
    <t>Unit:million won</t>
    <phoneticPr fontId="6" type="noConversion"/>
  </si>
  <si>
    <t>6. 지방세 징수</t>
  </si>
  <si>
    <t>단위:천원, %</t>
  </si>
  <si>
    <t>부   과   액(A)</t>
  </si>
  <si>
    <t>Levy</t>
  </si>
  <si>
    <t>징   수   액(B)</t>
  </si>
  <si>
    <t>Collection</t>
  </si>
  <si>
    <t>징   수   율(B/A)</t>
  </si>
  <si>
    <t>Ratio</t>
  </si>
  <si>
    <t>총  계</t>
  </si>
  <si>
    <t>시   세</t>
  </si>
  <si>
    <t>City Taxes</t>
  </si>
  <si>
    <t>구   세</t>
  </si>
  <si>
    <t>Gu Taxes</t>
  </si>
  <si>
    <t>취 득 세</t>
  </si>
  <si>
    <t>등 록 세</t>
  </si>
  <si>
    <t>주 민 세</t>
  </si>
  <si>
    <t>레 저 세</t>
  </si>
  <si>
    <t>자 동 차 세</t>
  </si>
  <si>
    <t>도 축 세</t>
  </si>
  <si>
    <t>담 배 소 비 세</t>
  </si>
  <si>
    <t>재 산 세</t>
  </si>
  <si>
    <t>도 시 계 획 세</t>
  </si>
  <si>
    <t>공 동 시 설 세</t>
  </si>
  <si>
    <t>지 방 교 육 세</t>
  </si>
  <si>
    <t>Local education Taxes</t>
  </si>
  <si>
    <r>
      <t xml:space="preserve">과년도
</t>
    </r>
    <r>
      <rPr>
        <sz val="6"/>
        <color indexed="8"/>
        <rFont val="신명 중명조,한컴돋움"/>
        <family val="3"/>
        <charset val="129"/>
      </rPr>
      <t>Revenues from previous year</t>
    </r>
    <phoneticPr fontId="6" type="noConversion"/>
  </si>
  <si>
    <t>구   세
Gu Taxes</t>
    <phoneticPr fontId="6" type="noConversion"/>
  </si>
  <si>
    <t>7. 세외수입 과목별 과징</t>
  </si>
  <si>
    <t>연       별</t>
  </si>
  <si>
    <t>경 상 적 수 입</t>
  </si>
  <si>
    <t>Current non-tax revenues</t>
  </si>
  <si>
    <t>재 산 임 대 수 입</t>
  </si>
  <si>
    <t>Property rents</t>
  </si>
  <si>
    <t>사 용 료 수 입</t>
  </si>
  <si>
    <t>수 수 료 수 입</t>
  </si>
  <si>
    <t xml:space="preserve">Interest </t>
  </si>
  <si>
    <t>임 시 적 수 입</t>
  </si>
  <si>
    <t>Temporary non-tax revenues</t>
  </si>
  <si>
    <t>재 산 매 각 수 입</t>
  </si>
  <si>
    <t>Property disposal</t>
  </si>
  <si>
    <t>순 세 계 잉 여 금</t>
  </si>
  <si>
    <t>Net Annual Surplus</t>
  </si>
  <si>
    <t>이 월 금</t>
  </si>
  <si>
    <t>부 담 금</t>
  </si>
  <si>
    <t>과 년 도 수 입</t>
  </si>
  <si>
    <t>Revenue from previous year</t>
  </si>
  <si>
    <t>보통세
Ordinary Taxes</t>
    <phoneticPr fontId="6" type="noConversion"/>
  </si>
  <si>
    <t>시   세
City Taxes</t>
    <phoneticPr fontId="6" type="noConversion"/>
  </si>
  <si>
    <t>목적세
Objective Taxes</t>
    <phoneticPr fontId="6" type="noConversion"/>
  </si>
  <si>
    <t>지방소득세</t>
    <phoneticPr fontId="6" type="noConversion"/>
  </si>
  <si>
    <t xml:space="preserve">경상적 </t>
    <phoneticPr fontId="6" type="noConversion"/>
  </si>
  <si>
    <t>세  외</t>
    <phoneticPr fontId="6" type="noConversion"/>
  </si>
  <si>
    <t>수  입</t>
    <phoneticPr fontId="6" type="noConversion"/>
  </si>
  <si>
    <t>Currentnon-</t>
    <phoneticPr fontId="6" type="noConversion"/>
  </si>
  <si>
    <t>taxrevenues</t>
    <phoneticPr fontId="6" type="noConversion"/>
  </si>
  <si>
    <t>등 록 면 허 세</t>
    <phoneticPr fontId="6" type="noConversion"/>
  </si>
  <si>
    <t>지 방 소 득 세</t>
    <phoneticPr fontId="6" type="noConversion"/>
  </si>
  <si>
    <t>주 민 세</t>
    <phoneticPr fontId="6" type="noConversion"/>
  </si>
  <si>
    <t>지 역 자 원 시 설 세</t>
    <phoneticPr fontId="6" type="noConversion"/>
  </si>
  <si>
    <t>-</t>
    <phoneticPr fontId="6" type="noConversion"/>
  </si>
  <si>
    <t>예산 대 결산비율(%)</t>
    <phoneticPr fontId="6" type="noConversion"/>
  </si>
  <si>
    <t>Unit:thousand won, %</t>
    <phoneticPr fontId="6" type="noConversion"/>
  </si>
  <si>
    <t>1. 지 방 세</t>
    <phoneticPr fontId="6" type="noConversion"/>
  </si>
  <si>
    <t>Local tax</t>
    <phoneticPr fontId="6" type="noConversion"/>
  </si>
  <si>
    <t>전 입 금</t>
    <phoneticPr fontId="6" type="noConversion"/>
  </si>
  <si>
    <t>      </t>
    <phoneticPr fontId="6" type="noConversion"/>
  </si>
  <si>
    <t> </t>
    <phoneticPr fontId="6" type="noConversion"/>
  </si>
  <si>
    <t>1. 예 산 규 모</t>
  </si>
  <si>
    <t>단위:천원</t>
  </si>
  <si>
    <t>Unit:thousand won</t>
    <phoneticPr fontId="6" type="noConversion"/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</si>
  <si>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</si>
  <si>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</si>
  <si>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</si>
  <si>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</si>
  <si>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</si>
  <si>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</si>
  <si>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</si>
  <si>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</si>
  <si>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</si>
  <si>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</si>
  <si>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</si>
  <si>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△16.7</t>
  </si>
  <si>
    <t>△47.3</t>
  </si>
  <si>
    <t>△18.9</t>
  </si>
  <si>
    <t>  9.7</t>
  </si>
  <si>
    <t> 18.7</t>
  </si>
  <si>
    <t>△27.7</t>
  </si>
  <si>
    <t>△3.9</t>
  </si>
  <si>
    <t>△6.9</t>
  </si>
  <si>
    <t>△7.7</t>
  </si>
  <si>
    <t>△3.4</t>
  </si>
  <si>
    <t>△4.1</t>
  </si>
  <si>
    <t>△2.1</t>
    <phoneticPr fontId="6" type="noConversion"/>
  </si>
  <si>
    <t>△1.7</t>
    <phoneticPr fontId="6" type="noConversion"/>
  </si>
  <si>
    <t>자료:기획감사실</t>
  </si>
  <si>
    <t>2. 예산결산 총괄</t>
  </si>
  <si>
    <t>Summary of Budget and Settlement</t>
  </si>
  <si>
    <t>Unit:million won</t>
  </si>
  <si>
    <t>연별
Year</t>
    <phoneticPr fontId="6" type="noConversion"/>
  </si>
  <si>
    <t>세    입   Revenues</t>
  </si>
  <si>
    <t>일반</t>
  </si>
  <si>
    <t>특별</t>
  </si>
  <si>
    <t>General</t>
  </si>
  <si>
    <t>Special</t>
  </si>
  <si>
    <t>94,54</t>
  </si>
  <si>
    <t>세    출   Expenditure</t>
  </si>
  <si>
    <t>잉    여   Surplus</t>
  </si>
  <si>
    <t>자료:재무과</t>
  </si>
  <si>
    <t>Source:Financial Affairs Division</t>
  </si>
  <si>
    <t>Settled Expenditure of General Accounts</t>
  </si>
  <si>
    <t>예 산 현 액   Budget</t>
  </si>
  <si>
    <t>결    산   Actual</t>
  </si>
  <si>
    <t>Amount</t>
    <phoneticPr fontId="6" type="noConversion"/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</si>
  <si>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</si>
  <si>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</si>
  <si>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</si>
  <si>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</si>
  <si>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</si>
  <si>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</si>
  <si>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</si>
  <si>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</si>
  <si>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</si>
  <si>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</si>
  <si>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</si>
  <si>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</si>
  <si>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</si>
  <si>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</si>
  <si>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</si>
  <si>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</si>
  <si>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</si>
  <si>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</si>
  <si>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</si>
  <si>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</si>
  <si>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</si>
  <si>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</si>
  <si>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과학기술</t>
    <phoneticPr fontId="6" type="noConversion"/>
  </si>
  <si>
    <t>Science Technology</t>
    <phoneticPr fontId="6" type="noConversion"/>
  </si>
  <si>
    <t>예  비  비</t>
  </si>
  <si>
    <t>Contingency</t>
  </si>
  <si>
    <t>기      타</t>
  </si>
  <si>
    <t>Others</t>
  </si>
  <si>
    <t>Source:Financial Affairs Division</t>
    <phoneticPr fontId="6" type="noConversion"/>
  </si>
  <si>
    <t>Settled Budget of Special Accounts</t>
  </si>
  <si>
    <t>연별 및 특별회계</t>
  </si>
  <si>
    <t>회  계  수</t>
    <phoneticPr fontId="6" type="noConversion"/>
  </si>
  <si>
    <t>예  산  현  액</t>
  </si>
  <si>
    <t>세        입</t>
  </si>
  <si>
    <t>세        출</t>
  </si>
  <si>
    <t>Year &amp; Special Account</t>
  </si>
  <si>
    <t>Accounts</t>
    <phoneticPr fontId="6" type="noConversion"/>
  </si>
  <si>
    <t>Budget</t>
  </si>
  <si>
    <t>Revenue</t>
  </si>
  <si>
    <t>Expenditure</t>
  </si>
  <si>
    <t>…</t>
    <phoneticPr fontId="6" type="noConversion"/>
  </si>
  <si>
    <t>지 하 수 관 리</t>
  </si>
  <si>
    <t>기 반 시 설</t>
  </si>
  <si>
    <t>발전소주변지역 지원사업</t>
    <phoneticPr fontId="6" type="noConversion"/>
  </si>
  <si>
    <t>8. 공 유 재 산</t>
  </si>
  <si>
    <t>Public Properties Commonly Owned by Gu</t>
  </si>
  <si>
    <t>Unit:1,000Won</t>
    <phoneticPr fontId="6" type="noConversion"/>
  </si>
  <si>
    <t>연     별</t>
    <phoneticPr fontId="6" type="noConversion"/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</si>
  <si>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</si>
  <si>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</si>
  <si>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</si>
  <si>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</si>
  <si>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</si>
  <si>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</si>
  <si>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면   적</t>
  </si>
  <si>
    <t>평가액</t>
  </si>
  <si>
    <t>평가액</t>
    <phoneticPr fontId="6" type="noConversion"/>
  </si>
  <si>
    <t>Area</t>
  </si>
  <si>
    <t>선 박(톤)</t>
  </si>
  <si>
    <t>Vessels(ton)</t>
  </si>
  <si>
    <t>Standing tree &amp; bamboo</t>
  </si>
  <si>
    <t>공 작 물(점)</t>
  </si>
  <si>
    <t>기 타(건)</t>
  </si>
  <si>
    <t>Others(Each)</t>
  </si>
  <si>
    <t>Percent
distribution</t>
    <phoneticPr fontId="6" type="noConversion"/>
  </si>
  <si>
    <t>-</t>
    <phoneticPr fontId="6" type="noConversion"/>
  </si>
  <si>
    <t>Machinery
(Pieces)</t>
    <phoneticPr fontId="6" type="noConversion"/>
  </si>
  <si>
    <t>입목‧죽
(1,000주)</t>
    <phoneticPr fontId="6" type="noConversion"/>
  </si>
  <si>
    <t>Constructure
(Pieces)</t>
    <phoneticPr fontId="6" type="noConversion"/>
  </si>
  <si>
    <t>임시적</t>
    <phoneticPr fontId="6" type="noConversion"/>
  </si>
  <si>
    <t>세  외</t>
    <phoneticPr fontId="6" type="noConversion"/>
  </si>
  <si>
    <t>수  입</t>
    <phoneticPr fontId="6" type="noConversion"/>
  </si>
  <si>
    <t>Temporary</t>
    <phoneticPr fontId="6" type="noConversion"/>
  </si>
  <si>
    <t>-</t>
    <phoneticPr fontId="6" type="noConversion"/>
  </si>
  <si>
    <t>5. 보    조    금</t>
    <phoneticPr fontId="6" type="noConversion"/>
  </si>
  <si>
    <t>6. 지    방    채</t>
    <phoneticPr fontId="6" type="noConversion"/>
  </si>
  <si>
    <t>Transferred from</t>
    <phoneticPr fontId="6" type="noConversion"/>
  </si>
  <si>
    <t>Revenue from previous year</t>
    <phoneticPr fontId="6" type="noConversion"/>
  </si>
  <si>
    <t>City tax</t>
    <phoneticPr fontId="6" type="noConversion"/>
  </si>
  <si>
    <t>Gu tax</t>
    <phoneticPr fontId="6" type="noConversion"/>
  </si>
  <si>
    <t>Acquisition tax</t>
    <phoneticPr fontId="6" type="noConversion"/>
  </si>
  <si>
    <t>Registration tax</t>
    <phoneticPr fontId="6" type="noConversion"/>
  </si>
  <si>
    <t>Inhabitant tax</t>
    <phoneticPr fontId="6" type="noConversion"/>
  </si>
  <si>
    <t>Leisure tax</t>
    <phoneticPr fontId="6" type="noConversion"/>
  </si>
  <si>
    <t>Automobile tax</t>
    <phoneticPr fontId="6" type="noConversion"/>
  </si>
  <si>
    <t>Property tax</t>
    <phoneticPr fontId="6" type="noConversion"/>
  </si>
  <si>
    <t>Local income tax</t>
    <phoneticPr fontId="6" type="noConversion"/>
  </si>
  <si>
    <t>Slaughter tax</t>
    <phoneticPr fontId="6" type="noConversion"/>
  </si>
  <si>
    <t>Registration license tax</t>
    <phoneticPr fontId="6" type="noConversion"/>
  </si>
  <si>
    <t>City planning tax</t>
    <phoneticPr fontId="6" type="noConversion"/>
  </si>
  <si>
    <t>Public facilities tax</t>
    <phoneticPr fontId="6" type="noConversion"/>
  </si>
  <si>
    <t>Regional Resources Facilities tax</t>
    <phoneticPr fontId="6" type="noConversion"/>
  </si>
  <si>
    <t>Tobacco consumption tax</t>
    <phoneticPr fontId="6" type="noConversion"/>
  </si>
  <si>
    <t>잡 수 입</t>
    <phoneticPr fontId="6" type="noConversion"/>
  </si>
  <si>
    <t>-</t>
    <phoneticPr fontId="6" type="noConversion"/>
  </si>
  <si>
    <t>Ⅻ. 재       정</t>
    <phoneticPr fontId="6" type="noConversion"/>
  </si>
  <si>
    <t>PUBLIC FINANCE</t>
    <phoneticPr fontId="6" type="noConversion"/>
  </si>
  <si>
    <t>Budget</t>
    <phoneticPr fontId="6" type="noConversion"/>
  </si>
  <si>
    <t>Source:Planning and Inspection Office</t>
    <phoneticPr fontId="6" type="noConversion"/>
  </si>
  <si>
    <t>잡  수  입</t>
    <phoneticPr fontId="6" type="noConversion"/>
  </si>
  <si>
    <t>4. 일반회계 세출결산</t>
    <phoneticPr fontId="6" type="noConversion"/>
  </si>
  <si>
    <t>5. 특별회계 예산결산</t>
    <phoneticPr fontId="6" type="noConversion"/>
  </si>
  <si>
    <t>의 료 급 여 기 금
Medical Insurance Fund</t>
    <phoneticPr fontId="6" type="noConversion"/>
  </si>
  <si>
    <t>주민소득 및 생활안정기금
Residents Income &amp; 
Stability of Living Fund</t>
    <phoneticPr fontId="6" type="noConversion"/>
  </si>
  <si>
    <t>주 거 환 경 개 선 사 업
Residents Area Environment Improvement Project</t>
    <phoneticPr fontId="6" type="noConversion"/>
  </si>
  <si>
    <t>주 차 장
Parking Place</t>
    <phoneticPr fontId="6" type="noConversion"/>
  </si>
  <si>
    <t>Collection of Local Taxes</t>
    <phoneticPr fontId="6" type="noConversion"/>
  </si>
  <si>
    <t>Collection of Non-Tax Revenues</t>
    <phoneticPr fontId="6" type="noConversion"/>
  </si>
  <si>
    <t>토 지 (㎡)
Land(㎡)</t>
    <phoneticPr fontId="6" type="noConversion"/>
  </si>
  <si>
    <t>건 물 (㎡)
Building(㎡)</t>
    <phoneticPr fontId="6" type="noConversion"/>
  </si>
  <si>
    <t>기계기구(점)</t>
    <phoneticPr fontId="6" type="noConversion"/>
  </si>
  <si>
    <t>-</t>
    <phoneticPr fontId="6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</si>
</sst>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.0_ "/>
    <numFmt numFmtId="180" formatCode="#,##0_ "/>
  </numFmts>
  <fonts count="59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.1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9"/>
      <color indexed="8"/>
      <name val="신명 중명조,한컴돋움"/>
      <family val="3"/>
      <charset val="129"/>
    </font>
    <font>
      <sz val="5"/>
      <color indexed="8"/>
      <name val="신명 중고딕,한컴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9"/>
      <color indexed="8"/>
      <name val="신명 중고딕,한컴돋움"/>
      <family val="3"/>
      <charset val="129"/>
    </font>
    <font>
      <b/>
      <sz val="9.8000000000000007"/>
      <color indexed="8"/>
      <name val="신명 중명조,한컴돋움"/>
      <family val="3"/>
      <charset val="129"/>
    </font>
    <font>
      <sz val="9"/>
      <color indexed="8"/>
      <name val="휴먼명조,한컴돋움"/>
      <family val="3"/>
      <charset val="129"/>
    </font>
    <font>
      <sz val="8.5500000000000007"/>
      <color indexed="8"/>
      <name val="휴먼명조,한컴돋움"/>
      <family val="3"/>
      <charset val="129"/>
    </font>
    <font>
      <sz val="8.5"/>
      <color indexed="8"/>
      <name val="휴먼명조,한컴돋움"/>
      <family val="3"/>
      <charset val="129"/>
    </font>
    <font>
      <sz val="7.5"/>
      <color indexed="8"/>
      <name val="휴먼명조,한컴돋움"/>
      <family val="3"/>
      <charset val="129"/>
    </font>
    <font>
      <sz val="7"/>
      <color indexed="8"/>
      <name val="휴먼명조,한컴돋움"/>
      <family val="3"/>
      <charset val="129"/>
    </font>
    <font>
      <sz val="8"/>
      <color indexed="8"/>
      <name val="휴먼명조,한컴돋움"/>
      <family val="3"/>
      <charset val="129"/>
    </font>
    <font>
      <sz val="7.65"/>
      <color indexed="8"/>
      <name val="휴먼명조,한컴돋움"/>
      <family val="3"/>
      <charset val="129"/>
    </font>
    <font>
      <sz val="6.9"/>
      <color indexed="8"/>
      <name val="휴먼명조,한컴돋움"/>
      <family val="3"/>
      <charset val="129"/>
    </font>
    <font>
      <b/>
      <sz val="9"/>
      <color indexed="8"/>
      <name val="신명 중고딕,한컴돋움"/>
      <family val="3"/>
      <charset val="129"/>
    </font>
    <font>
      <b/>
      <sz val="8.5500000000000007"/>
      <color indexed="8"/>
      <name val="신명 중명조,한컴돋움"/>
      <family val="3"/>
      <charset val="129"/>
    </font>
    <font>
      <sz val="6"/>
      <color indexed="8"/>
      <name val="신명 중명조,한컴돋움"/>
      <family val="3"/>
      <charset val="129"/>
    </font>
    <font>
      <sz val="8.8000000000000007"/>
      <name val="신명 중명조,한컴돋움"/>
      <family val="3"/>
      <charset val="129"/>
    </font>
    <font>
      <b/>
      <sz val="8.8000000000000007"/>
      <color indexed="8"/>
      <name val="신명 태고딕,한컴돋움"/>
      <family val="3"/>
      <charset val="129"/>
    </font>
    <font>
      <b/>
      <sz val="8.8000000000000007"/>
      <color indexed="8"/>
      <name val="신명 중고딕,한컴돋움"/>
      <family val="3"/>
      <charset val="129"/>
    </font>
    <font>
      <b/>
      <sz val="8.1"/>
      <color indexed="8"/>
      <name val="신명 중고딕,한컴돋움"/>
      <family val="3"/>
      <charset val="129"/>
    </font>
    <font>
      <b/>
      <sz val="8.5500000000000007"/>
      <name val="신명 중명조,한컴돋움"/>
      <family val="3"/>
      <charset val="129"/>
    </font>
    <font>
      <sz val="8.5500000000000007"/>
      <name val="휴먼명조,한컴돋움"/>
      <family val="3"/>
      <charset val="129"/>
    </font>
    <font>
      <sz val="8"/>
      <name val="휴먼명조,한컴돋움"/>
      <family val="3"/>
      <charset val="129"/>
    </font>
    <font>
      <sz val="7.65"/>
      <name val="휴먼명조,한컴돋움"/>
      <family val="3"/>
      <charset val="129"/>
    </font>
    <font>
      <sz val="8.5500000000000007"/>
      <name val="신명 중명조,한컴돋움"/>
      <family val="3"/>
      <charset val="129"/>
    </font>
    <font>
      <b/>
      <sz val="11"/>
      <name val="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10"/>
      <color indexed="8"/>
      <name val="신명 견명조,한컴돋움"/>
      <family val="3"/>
      <charset val="129"/>
    </font>
    <font>
      <sz val="24"/>
      <color indexed="8"/>
      <name val="HY견명조"/>
      <family val="1"/>
      <charset val="129"/>
    </font>
    <font>
      <sz val="10"/>
      <color indexed="8"/>
      <name val="신명 중고딕,한컴돋움"/>
      <family val="3"/>
      <charset val="129"/>
    </font>
    <font>
      <sz val="5.85"/>
      <color indexed="8"/>
      <name val="신명 중명조,한컴돋움"/>
      <family val="3"/>
      <charset val="129"/>
    </font>
    <font>
      <sz val="5.5"/>
      <color indexed="8"/>
      <name val="신명 중명조,한컴돋움"/>
      <family val="3"/>
      <charset val="129"/>
    </font>
    <font>
      <b/>
      <sz val="8.1"/>
      <color indexed="8"/>
      <name val="신명 중명조,한컴돋움"/>
      <family val="3"/>
      <charset val="129"/>
    </font>
    <font>
      <b/>
      <sz val="5.85"/>
      <color indexed="8"/>
      <name val="신명 중명조,한컴돋움"/>
      <family val="3"/>
      <charset val="129"/>
    </font>
    <font>
      <b/>
      <sz val="5.4"/>
      <color indexed="8"/>
      <name val="신명 중명조,한컴돋움"/>
      <family val="3"/>
      <charset val="129"/>
    </font>
    <font>
      <sz val="6"/>
      <color indexed="8"/>
      <name val="휴먼명조,한컴돋움"/>
      <family val="3"/>
      <charset val="129"/>
    </font>
    <font>
      <b/>
      <sz val="8.8000000000000007"/>
      <color indexed="8"/>
      <name val="신명 중명조,한컴돋움"/>
      <family val="3"/>
      <charset val="129"/>
    </font>
    <font>
      <sz val="8.8000000000000007"/>
      <color indexed="8"/>
      <name val="휴먼명조,한컴돋움"/>
      <family val="3"/>
      <charset val="129"/>
    </font>
    <font>
      <sz val="7"/>
      <color indexed="8"/>
      <name val="신명 중고딕,한컴돋움"/>
      <family val="3"/>
      <charset val="129"/>
    </font>
    <font>
      <sz val="6.85"/>
      <color indexed="8"/>
      <name val="신명 중명조,한컴돋움"/>
      <family val="3"/>
      <charset val="129"/>
    </font>
    <font>
      <b/>
      <sz val="9"/>
      <color indexed="8"/>
      <name val="휴먼명조,한컴돋움"/>
      <family val="3"/>
      <charset val="129"/>
    </font>
    <font>
      <sz val="6.55"/>
      <color indexed="8"/>
      <name val="신명 중명조,한컴돋움"/>
      <family val="3"/>
      <charset val="129"/>
    </font>
    <font>
      <sz val="9"/>
      <name val="신명 중명조, 한컴돋움"/>
      <family val="3"/>
      <charset val="129"/>
    </font>
    <font>
      <sz val="11"/>
      <name val="신명 중명조, 한컴돋움"/>
      <family val="3"/>
      <charset val="129"/>
    </font>
    <font>
      <sz val="9"/>
      <name val="신명 중명조,한컴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name val="휴먼명조,한컴돋움"/>
      <family val="3"/>
      <charset val="129"/>
    </font>
    <font>
      <b/>
      <sz val="28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18"/>
      <color indexed="8"/>
      <name val="HY견명조"/>
      <family val="1"/>
      <charset val="129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7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13" fillId="0" borderId="25" xfId="0" applyNumberFormat="1" applyFont="1" applyBorder="1" applyAlignment="1">
      <alignment horizontal="center" vertical="center" wrapText="1"/>
    </xf>
    <xf numFmtId="178" fontId="21" fillId="0" borderId="0" xfId="0" applyNumberFormat="1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0" borderId="7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0" fillId="0" borderId="0" xfId="0" applyFont="1">
      <alignment vertical="center"/>
    </xf>
    <xf numFmtId="0" fontId="32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13" xfId="0" applyFont="1" applyBorder="1" applyAlignment="1">
      <alignment horizontal="justify" vertical="center" wrapText="1"/>
    </xf>
    <xf numFmtId="0" fontId="38" fillId="0" borderId="4" xfId="0" applyFont="1" applyBorder="1" applyAlignment="1">
      <alignment horizontal="right" vertical="center" wrapText="1"/>
    </xf>
    <xf numFmtId="0" fontId="38" fillId="0" borderId="18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0" fontId="38" fillId="0" borderId="25" xfId="0" applyFont="1" applyBorder="1" applyAlignment="1">
      <alignment horizontal="right" vertical="center" wrapText="1"/>
    </xf>
    <xf numFmtId="0" fontId="38" fillId="0" borderId="0" xfId="0" applyFont="1" applyAlignment="1">
      <alignment horizontal="justify" vertical="center" wrapText="1"/>
    </xf>
    <xf numFmtId="0" fontId="38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41" fillId="0" borderId="24" xfId="0" applyNumberFormat="1" applyFont="1" applyBorder="1" applyAlignment="1">
      <alignment horizontal="center" vertical="center" wrapText="1"/>
    </xf>
    <xf numFmtId="3" fontId="4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41" fillId="0" borderId="38" xfId="0" applyNumberFormat="1" applyFont="1" applyBorder="1" applyAlignment="1">
      <alignment horizontal="right" vertical="center" wrapText="1"/>
    </xf>
    <xf numFmtId="3" fontId="41" fillId="0" borderId="0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42" fillId="0" borderId="39" xfId="0" applyFont="1" applyBorder="1" applyAlignment="1">
      <alignment vertical="center" wrapText="1"/>
    </xf>
    <xf numFmtId="0" fontId="43" fillId="0" borderId="10" xfId="0" applyFont="1" applyBorder="1" applyAlignment="1">
      <alignment horizontal="righ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41" fontId="0" fillId="0" borderId="0" xfId="1" applyFont="1">
      <alignment vertical="center"/>
    </xf>
    <xf numFmtId="41" fontId="10" fillId="0" borderId="7" xfId="1" applyFont="1" applyBorder="1" applyAlignment="1">
      <alignment vertical="center" wrapText="1"/>
    </xf>
    <xf numFmtId="41" fontId="3" fillId="0" borderId="5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1" fontId="3" fillId="0" borderId="42" xfId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78" fontId="3" fillId="0" borderId="0" xfId="2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3" fontId="45" fillId="0" borderId="2" xfId="1" applyNumberFormat="1" applyFont="1" applyBorder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 wrapText="1"/>
    </xf>
    <xf numFmtId="178" fontId="45" fillId="0" borderId="0" xfId="2" applyNumberFormat="1" applyFont="1" applyAlignment="1">
      <alignment horizontal="center" vertical="center" wrapText="1"/>
    </xf>
    <xf numFmtId="41" fontId="45" fillId="0" borderId="2" xfId="1" applyFont="1" applyBorder="1" applyAlignment="1">
      <alignment horizontal="center" vertical="center" wrapText="1"/>
    </xf>
    <xf numFmtId="178" fontId="45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41" fontId="8" fillId="0" borderId="10" xfId="1" applyFont="1" applyBorder="1" applyAlignment="1">
      <alignment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38" fillId="0" borderId="29" xfId="0" applyFont="1" applyBorder="1" applyAlignment="1">
      <alignment horizontal="justify" vertical="center" wrapText="1"/>
    </xf>
    <xf numFmtId="0" fontId="38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1" fontId="3" fillId="0" borderId="6" xfId="1" applyFont="1" applyBorder="1" applyAlignment="1">
      <alignment horizontal="center" vertical="center" wrapText="1"/>
    </xf>
    <xf numFmtId="0" fontId="47" fillId="0" borderId="18" xfId="0" applyFont="1" applyBorder="1" applyAlignment="1">
      <alignment horizontal="justify" vertical="center" wrapText="1"/>
    </xf>
    <xf numFmtId="0" fontId="47" fillId="0" borderId="4" xfId="0" applyFont="1" applyBorder="1" applyAlignment="1">
      <alignment horizontal="justify" vertical="center" wrapText="1"/>
    </xf>
    <xf numFmtId="0" fontId="48" fillId="0" borderId="18" xfId="0" applyFont="1" applyBorder="1" applyAlignment="1">
      <alignment horizontal="justify" vertical="center" wrapText="1"/>
    </xf>
    <xf numFmtId="41" fontId="48" fillId="0" borderId="18" xfId="1" applyFont="1" applyBorder="1" applyAlignment="1">
      <alignment horizontal="justify" vertical="center" wrapText="1"/>
    </xf>
    <xf numFmtId="3" fontId="1" fillId="0" borderId="0" xfId="0" applyNumberFormat="1" applyFont="1">
      <alignment vertical="center"/>
    </xf>
    <xf numFmtId="3" fontId="49" fillId="0" borderId="0" xfId="0" applyNumberFormat="1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49" fillId="0" borderId="2" xfId="0" applyFont="1" applyBorder="1" applyAlignment="1">
      <alignment horizontal="center" vertical="center" wrapText="1"/>
    </xf>
    <xf numFmtId="41" fontId="49" fillId="0" borderId="0" xfId="1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41" fontId="7" fillId="0" borderId="7" xfId="1" applyFont="1" applyBorder="1" applyAlignment="1">
      <alignment vertical="center" wrapText="1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1" fontId="52" fillId="0" borderId="0" xfId="1" applyFont="1">
      <alignment vertical="center"/>
    </xf>
    <xf numFmtId="0" fontId="51" fillId="0" borderId="0" xfId="0" applyFont="1" applyAlignment="1">
      <alignment horizontal="right" vertical="center"/>
    </xf>
    <xf numFmtId="0" fontId="8" fillId="0" borderId="7" xfId="0" applyFont="1" applyBorder="1" applyAlignment="1">
      <alignment vertical="top" wrapText="1"/>
    </xf>
    <xf numFmtId="0" fontId="8" fillId="0" borderId="4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5" fillId="0" borderId="4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28" fillId="0" borderId="0" xfId="0" applyNumberFormat="1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5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top" wrapText="1"/>
    </xf>
    <xf numFmtId="0" fontId="3" fillId="0" borderId="3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justify" vertical="top" wrapText="1"/>
    </xf>
    <xf numFmtId="3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7" fillId="0" borderId="2" xfId="1" applyNumberFormat="1" applyFont="1" applyBorder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 wrapText="1"/>
    </xf>
    <xf numFmtId="180" fontId="7" fillId="0" borderId="0" xfId="0" applyNumberFormat="1" applyFont="1" applyFill="1" applyAlignment="1">
      <alignment horizontal="center" vertical="center" wrapText="1"/>
    </xf>
    <xf numFmtId="178" fontId="7" fillId="0" borderId="0" xfId="2" applyNumberFormat="1" applyFont="1" applyAlignment="1">
      <alignment horizontal="center" vertical="center" wrapText="1"/>
    </xf>
    <xf numFmtId="180" fontId="12" fillId="0" borderId="2" xfId="1" applyNumberFormat="1" applyFont="1" applyBorder="1" applyAlignment="1">
      <alignment horizontal="center" vertical="center" wrapText="1"/>
    </xf>
    <xf numFmtId="180" fontId="12" fillId="0" borderId="0" xfId="0" applyNumberFormat="1" applyFont="1" applyFill="1" applyAlignment="1">
      <alignment horizontal="center" vertical="center" wrapText="1"/>
    </xf>
    <xf numFmtId="180" fontId="7" fillId="0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180" fontId="7" fillId="0" borderId="0" xfId="0" applyNumberFormat="1" applyFont="1" applyAlignment="1">
      <alignment horizontal="center" vertical="center" wrapText="1"/>
    </xf>
    <xf numFmtId="180" fontId="12" fillId="0" borderId="0" xfId="0" applyNumberFormat="1" applyFont="1" applyAlignment="1">
      <alignment horizontal="center" vertical="center" wrapText="1"/>
    </xf>
    <xf numFmtId="180" fontId="7" fillId="0" borderId="25" xfId="1" applyNumberFormat="1" applyFont="1" applyBorder="1" applyAlignment="1">
      <alignment horizontal="center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17" fillId="0" borderId="2" xfId="1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55" fillId="0" borderId="2" xfId="0" applyNumberFormat="1" applyFont="1" applyBorder="1" applyAlignment="1">
      <alignment horizontal="center" vertical="center" wrapText="1"/>
    </xf>
    <xf numFmtId="177" fontId="55" fillId="0" borderId="0" xfId="0" applyNumberFormat="1" applyFont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176" fontId="55" fillId="0" borderId="0" xfId="0" applyNumberFormat="1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 wrapText="1"/>
    </xf>
    <xf numFmtId="41" fontId="7" fillId="0" borderId="0" xfId="1" applyFont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41" fontId="12" fillId="0" borderId="0" xfId="1" applyFont="1" applyAlignment="1">
      <alignment vertical="center" wrapText="1"/>
    </xf>
    <xf numFmtId="41" fontId="7" fillId="0" borderId="0" xfId="1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tabSelected="1" topLeftCell="A7" workbookViewId="0">
      <selection activeCell="A12" sqref="A12:H12"/>
    </sheetView>
  </sheetViews>
  <sheetFormatPr defaultRowHeight="13.5"/>
  <sheetData>
    <row r="7" spans="1:8" ht="45.75">
      <c r="B7" s="122"/>
      <c r="C7" s="122"/>
    </row>
    <row r="8" spans="1:8" ht="69">
      <c r="B8" s="123" t="s">
        <v>118</v>
      </c>
      <c r="C8" s="124" t="s">
        <v>119</v>
      </c>
    </row>
    <row r="9" spans="1:8" ht="26.25">
      <c r="B9" s="125"/>
      <c r="C9" s="124"/>
    </row>
    <row r="12" spans="1:8" ht="59.25" customHeight="1">
      <c r="A12" s="238" t="s">
        <v>261</v>
      </c>
      <c r="B12" s="238"/>
      <c r="C12" s="238"/>
      <c r="D12" s="238"/>
      <c r="E12" s="238"/>
      <c r="F12" s="238"/>
      <c r="G12" s="238"/>
      <c r="H12" s="238"/>
    </row>
    <row r="13" spans="1:8" ht="61.5" customHeight="1">
      <c r="A13" s="239" t="s">
        <v>262</v>
      </c>
      <c r="B13" s="240"/>
      <c r="C13" s="240"/>
      <c r="D13" s="240"/>
      <c r="E13" s="240"/>
      <c r="F13" s="240"/>
      <c r="G13" s="240"/>
      <c r="H13" s="240"/>
    </row>
    <row r="14" spans="1:8" ht="23.25" customHeight="1">
      <c r="A14" s="241"/>
      <c r="B14" s="241"/>
      <c r="C14" s="241"/>
      <c r="D14" s="241"/>
      <c r="E14" s="241"/>
      <c r="F14" s="241"/>
      <c r="G14" s="241"/>
      <c r="H14" s="241"/>
    </row>
  </sheetData>
  <mergeCells count="3">
    <mergeCell ref="A12:H12"/>
    <mergeCell ref="A13:H13"/>
    <mergeCell ref="A14:H1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N26" sqref="N26"/>
    </sheetView>
  </sheetViews>
  <sheetFormatPr defaultRowHeight="13.5"/>
  <cols>
    <col min="1" max="1" width="8.33203125" customWidth="1"/>
    <col min="2" max="7" width="11.109375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7" ht="22.5">
      <c r="A1" s="244" t="s">
        <v>120</v>
      </c>
      <c r="B1" s="244"/>
      <c r="C1" s="244"/>
      <c r="D1" s="244"/>
      <c r="E1" s="244"/>
      <c r="F1" s="244"/>
      <c r="G1" s="244"/>
    </row>
    <row r="2" spans="1:7" ht="22.5">
      <c r="A2" s="244" t="s">
        <v>263</v>
      </c>
      <c r="B2" s="244"/>
      <c r="C2" s="244"/>
      <c r="D2" s="244"/>
      <c r="E2" s="244"/>
      <c r="F2" s="244"/>
      <c r="G2" s="244"/>
    </row>
    <row r="3" spans="1:7" ht="11.25" customHeight="1">
      <c r="A3" s="1"/>
    </row>
    <row r="4" spans="1:7" ht="14.25" thickBot="1">
      <c r="A4" s="245" t="s">
        <v>121</v>
      </c>
      <c r="B4" s="245"/>
      <c r="C4" s="10"/>
      <c r="D4" s="10"/>
      <c r="E4" s="10"/>
      <c r="F4" s="246" t="s">
        <v>122</v>
      </c>
      <c r="G4" s="246"/>
    </row>
    <row r="5" spans="1:7" ht="18.75" customHeight="1">
      <c r="A5" s="106" t="s">
        <v>123</v>
      </c>
      <c r="B5" s="247" t="s">
        <v>124</v>
      </c>
      <c r="C5" s="248"/>
      <c r="D5" s="247" t="s">
        <v>125</v>
      </c>
      <c r="E5" s="249"/>
      <c r="F5" s="247" t="s">
        <v>126</v>
      </c>
      <c r="G5" s="249"/>
    </row>
    <row r="6" spans="1:7" ht="18.75" customHeight="1">
      <c r="A6" s="104"/>
      <c r="B6" s="250" t="s">
        <v>127</v>
      </c>
      <c r="C6" s="251"/>
      <c r="D6" s="250" t="s">
        <v>128</v>
      </c>
      <c r="E6" s="252"/>
      <c r="F6" s="250" t="s">
        <v>129</v>
      </c>
      <c r="G6" s="252"/>
    </row>
    <row r="7" spans="1:7" ht="18.75" customHeight="1">
      <c r="A7" s="104" t="s">
        <v>2</v>
      </c>
      <c r="B7" s="7" t="s">
        <v>130</v>
      </c>
      <c r="C7" s="8" t="s">
        <v>131</v>
      </c>
      <c r="D7" s="8" t="s">
        <v>130</v>
      </c>
      <c r="E7" s="7" t="s">
        <v>131</v>
      </c>
      <c r="F7" s="7" t="s">
        <v>130</v>
      </c>
      <c r="G7" s="7" t="s">
        <v>131</v>
      </c>
    </row>
    <row r="8" spans="1:7" ht="22.5">
      <c r="A8" s="16"/>
      <c r="B8" s="6" t="s">
        <v>132</v>
      </c>
      <c r="C8" s="114" t="s">
        <v>133</v>
      </c>
      <c r="D8" s="114" t="s">
        <v>132</v>
      </c>
      <c r="E8" s="6" t="s">
        <v>133</v>
      </c>
      <c r="F8" s="6" t="s">
        <v>132</v>
      </c>
      <c r="G8" s="6" t="s">
        <v>133</v>
      </c>
    </row>
    <row r="9" spans="1:7" ht="8.25" customHeight="1">
      <c r="A9" s="126"/>
      <c r="B9" s="127"/>
      <c r="C9" s="128"/>
      <c r="D9" s="128"/>
      <c r="E9" s="128"/>
      <c r="F9" s="128"/>
      <c r="G9" s="128"/>
    </row>
    <row r="10" spans="1:7" ht="33" customHeight="1">
      <c r="A10" s="104">
        <v>1999</v>
      </c>
      <c r="B10" s="55">
        <v>57608578</v>
      </c>
      <c r="C10" s="56">
        <v>20.8</v>
      </c>
      <c r="D10" s="57">
        <v>36892583</v>
      </c>
      <c r="E10" s="56">
        <v>18.600000000000001</v>
      </c>
      <c r="F10" s="57">
        <v>20715995</v>
      </c>
      <c r="G10" s="56">
        <v>25</v>
      </c>
    </row>
    <row r="11" spans="1:7" ht="33" customHeight="1">
      <c r="A11" s="104">
        <v>2000</v>
      </c>
      <c r="B11" s="55">
        <v>63558175</v>
      </c>
      <c r="C11" s="56">
        <v>10.3</v>
      </c>
      <c r="D11" s="57">
        <v>38352511</v>
      </c>
      <c r="E11" s="56">
        <v>4</v>
      </c>
      <c r="F11" s="57">
        <v>25205664</v>
      </c>
      <c r="G11" s="56">
        <v>21.7</v>
      </c>
    </row>
    <row r="12" spans="1:7" ht="33" customHeight="1">
      <c r="A12" s="129">
        <v>2001</v>
      </c>
      <c r="B12" s="130">
        <v>52934492</v>
      </c>
      <c r="C12" s="105" t="s">
        <v>134</v>
      </c>
      <c r="D12" s="131">
        <v>39640005</v>
      </c>
      <c r="E12" s="105">
        <v>3.4</v>
      </c>
      <c r="F12" s="131">
        <v>13294487</v>
      </c>
      <c r="G12" s="105" t="s">
        <v>135</v>
      </c>
    </row>
    <row r="13" spans="1:7" ht="33" customHeight="1">
      <c r="A13" s="104">
        <v>2002</v>
      </c>
      <c r="B13" s="130">
        <v>55893666</v>
      </c>
      <c r="C13" s="105">
        <v>5.6</v>
      </c>
      <c r="D13" s="131">
        <v>45107498</v>
      </c>
      <c r="E13" s="105">
        <v>13.8</v>
      </c>
      <c r="F13" s="131">
        <v>10786168</v>
      </c>
      <c r="G13" s="105" t="s">
        <v>136</v>
      </c>
    </row>
    <row r="14" spans="1:7" ht="33" customHeight="1">
      <c r="A14" s="104">
        <v>2003</v>
      </c>
      <c r="B14" s="130">
        <v>61331849</v>
      </c>
      <c r="C14" s="105" t="s">
        <v>137</v>
      </c>
      <c r="D14" s="131">
        <v>53534308</v>
      </c>
      <c r="E14" s="105" t="s">
        <v>138</v>
      </c>
      <c r="F14" s="131">
        <v>7797541</v>
      </c>
      <c r="G14" s="105" t="s">
        <v>139</v>
      </c>
    </row>
    <row r="15" spans="1:7" ht="33" customHeight="1">
      <c r="A15" s="104">
        <v>2004</v>
      </c>
      <c r="B15" s="130">
        <v>72080535</v>
      </c>
      <c r="C15" s="105">
        <v>17.5</v>
      </c>
      <c r="D15" s="131">
        <v>64586936</v>
      </c>
      <c r="E15" s="105">
        <v>20.6</v>
      </c>
      <c r="F15" s="131">
        <v>7493599</v>
      </c>
      <c r="G15" s="105" t="s">
        <v>140</v>
      </c>
    </row>
    <row r="16" spans="1:7" ht="33" customHeight="1">
      <c r="A16" s="104">
        <v>2005</v>
      </c>
      <c r="B16" s="130">
        <v>67131361</v>
      </c>
      <c r="C16" s="105" t="s">
        <v>141</v>
      </c>
      <c r="D16" s="131">
        <v>59613513</v>
      </c>
      <c r="E16" s="105" t="s">
        <v>142</v>
      </c>
      <c r="F16" s="131">
        <v>7517848</v>
      </c>
      <c r="G16" s="105">
        <v>0.3</v>
      </c>
    </row>
    <row r="17" spans="1:7" ht="33" customHeight="1">
      <c r="A17" s="104">
        <v>2006</v>
      </c>
      <c r="B17" s="130">
        <v>64860143</v>
      </c>
      <c r="C17" s="105" t="s">
        <v>143</v>
      </c>
      <c r="D17" s="131">
        <v>57139990</v>
      </c>
      <c r="E17" s="105" t="s">
        <v>144</v>
      </c>
      <c r="F17" s="131">
        <v>7720153</v>
      </c>
      <c r="G17" s="105">
        <v>2.7</v>
      </c>
    </row>
    <row r="18" spans="1:7" ht="33" customHeight="1">
      <c r="A18" s="104">
        <v>2007</v>
      </c>
      <c r="B18" s="130">
        <v>77119772</v>
      </c>
      <c r="C18" s="105">
        <v>15.9</v>
      </c>
      <c r="D18" s="131">
        <v>66547545</v>
      </c>
      <c r="E18" s="105">
        <v>14.1</v>
      </c>
      <c r="F18" s="131">
        <v>10572227</v>
      </c>
      <c r="G18" s="105">
        <v>27</v>
      </c>
    </row>
    <row r="19" spans="1:7" ht="33" customHeight="1">
      <c r="A19" s="132">
        <v>2008</v>
      </c>
      <c r="B19" s="130">
        <v>89159941</v>
      </c>
      <c r="C19" s="105">
        <v>15.6</v>
      </c>
      <c r="D19" s="131">
        <v>76713900</v>
      </c>
      <c r="E19" s="105">
        <v>15.3</v>
      </c>
      <c r="F19" s="131">
        <v>12446041</v>
      </c>
      <c r="G19" s="105">
        <v>17.7</v>
      </c>
    </row>
    <row r="20" spans="1:7" ht="33" customHeight="1">
      <c r="A20" s="132">
        <v>2009</v>
      </c>
      <c r="B20" s="130">
        <f>D20+F20</f>
        <v>104279692</v>
      </c>
      <c r="C20" s="133">
        <f>(B20-B19)/B19*100</f>
        <v>16.958009202810036</v>
      </c>
      <c r="D20" s="131">
        <v>88857203</v>
      </c>
      <c r="E20" s="133">
        <f>(D20-D19)/D19*100</f>
        <v>15.829338620510756</v>
      </c>
      <c r="F20" s="131">
        <v>15422489</v>
      </c>
      <c r="G20" s="81">
        <f>(F20-F19)/F19*100</f>
        <v>23.914817571306411</v>
      </c>
    </row>
    <row r="21" spans="1:7" ht="33" customHeight="1">
      <c r="A21" s="132">
        <v>2010</v>
      </c>
      <c r="B21" s="75">
        <f>D21+F21</f>
        <v>102066664</v>
      </c>
      <c r="C21" s="105" t="s">
        <v>145</v>
      </c>
      <c r="D21" s="76">
        <v>85814773</v>
      </c>
      <c r="E21" s="105" t="s">
        <v>143</v>
      </c>
      <c r="F21" s="76">
        <v>16251891</v>
      </c>
      <c r="G21" s="81">
        <f>(F21-F20)/F20*100</f>
        <v>5.3778738308712688</v>
      </c>
    </row>
    <row r="22" spans="1:7" s="44" customFormat="1" ht="33" customHeight="1">
      <c r="A22" s="134">
        <v>2011</v>
      </c>
      <c r="B22" s="75">
        <v>109164244</v>
      </c>
      <c r="C22" s="105">
        <v>7</v>
      </c>
      <c r="D22" s="76">
        <v>99557444</v>
      </c>
      <c r="E22" s="105">
        <v>16</v>
      </c>
      <c r="F22" s="76">
        <v>9606800</v>
      </c>
      <c r="G22" s="81">
        <v>40.9</v>
      </c>
    </row>
    <row r="23" spans="1:7" s="44" customFormat="1" ht="33" customHeight="1">
      <c r="A23" s="135">
        <v>2012</v>
      </c>
      <c r="B23" s="75">
        <v>119226777</v>
      </c>
      <c r="C23" s="105">
        <v>9.1999999999999993</v>
      </c>
      <c r="D23" s="76">
        <v>109781226</v>
      </c>
      <c r="E23" s="105">
        <v>10.199999999999999</v>
      </c>
      <c r="F23" s="76">
        <v>9445551</v>
      </c>
      <c r="G23" s="105" t="s">
        <v>146</v>
      </c>
    </row>
    <row r="24" spans="1:7" ht="33" customHeight="1">
      <c r="A24" s="136">
        <v>2013</v>
      </c>
      <c r="B24" s="78">
        <f>D24+F24</f>
        <v>130756129</v>
      </c>
      <c r="C24" s="233">
        <v>9.6999999999999993</v>
      </c>
      <c r="D24" s="80">
        <v>118418137</v>
      </c>
      <c r="E24" s="233">
        <v>7.9</v>
      </c>
      <c r="F24" s="80">
        <v>12337992</v>
      </c>
      <c r="G24" s="233">
        <v>30.6</v>
      </c>
    </row>
    <row r="25" spans="1:7" ht="9" customHeight="1" thickBot="1">
      <c r="A25" s="137"/>
      <c r="B25" s="138"/>
      <c r="C25" s="139"/>
      <c r="D25" s="139"/>
      <c r="E25" s="140"/>
      <c r="F25" s="140"/>
      <c r="G25" s="139"/>
    </row>
    <row r="26" spans="1:7" ht="9.75" customHeight="1">
      <c r="A26" s="253"/>
      <c r="B26" s="253"/>
      <c r="C26" s="253"/>
      <c r="D26" s="253"/>
      <c r="E26" s="253"/>
      <c r="F26" s="253"/>
      <c r="G26" s="253"/>
    </row>
    <row r="27" spans="1:7" ht="13.5" customHeight="1">
      <c r="A27" s="242" t="s">
        <v>147</v>
      </c>
      <c r="B27" s="242"/>
      <c r="C27" s="141"/>
      <c r="D27" s="141"/>
      <c r="E27" s="243" t="s">
        <v>264</v>
      </c>
      <c r="F27" s="243"/>
      <c r="G27" s="243"/>
    </row>
  </sheetData>
  <mergeCells count="14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43" sqref="A43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7" ht="22.5">
      <c r="A1" s="244" t="s">
        <v>148</v>
      </c>
      <c r="B1" s="244"/>
      <c r="C1" s="244"/>
      <c r="D1" s="244"/>
      <c r="E1" s="244"/>
      <c r="F1" s="244"/>
      <c r="G1" s="244"/>
    </row>
    <row r="2" spans="1:7" ht="22.5">
      <c r="A2" s="244" t="s">
        <v>149</v>
      </c>
      <c r="B2" s="244"/>
      <c r="C2" s="244"/>
      <c r="D2" s="244"/>
      <c r="E2" s="244"/>
      <c r="F2" s="244"/>
      <c r="G2" s="244"/>
    </row>
    <row r="3" spans="1:7" ht="10.5" customHeight="1">
      <c r="A3" s="1"/>
      <c r="B3" s="96"/>
      <c r="C3" s="96"/>
      <c r="D3" s="96"/>
      <c r="E3" s="96"/>
      <c r="F3" s="96"/>
      <c r="G3" s="96"/>
    </row>
    <row r="4" spans="1:7" ht="14.25" customHeight="1" thickBot="1">
      <c r="A4" s="245" t="s">
        <v>3</v>
      </c>
      <c r="B4" s="245"/>
      <c r="C4" s="142"/>
      <c r="D4" s="142"/>
      <c r="E4" s="143"/>
      <c r="F4" s="254" t="s">
        <v>150</v>
      </c>
      <c r="G4" s="254"/>
    </row>
    <row r="5" spans="1:7" ht="15" customHeight="1">
      <c r="A5" s="248" t="s">
        <v>151</v>
      </c>
      <c r="B5" s="256" t="s">
        <v>4</v>
      </c>
      <c r="C5" s="257"/>
      <c r="D5" s="257"/>
      <c r="E5" s="258" t="s">
        <v>152</v>
      </c>
      <c r="F5" s="259"/>
      <c r="G5" s="260"/>
    </row>
    <row r="6" spans="1:7" ht="15" customHeight="1">
      <c r="A6" s="255"/>
      <c r="B6" s="7" t="s">
        <v>1</v>
      </c>
      <c r="C6" s="8" t="s">
        <v>153</v>
      </c>
      <c r="D6" s="8" t="s">
        <v>154</v>
      </c>
      <c r="E6" s="113" t="s">
        <v>1</v>
      </c>
      <c r="F6" s="99" t="s">
        <v>153</v>
      </c>
      <c r="G6" s="144" t="s">
        <v>154</v>
      </c>
    </row>
    <row r="7" spans="1:7" ht="15" customHeight="1">
      <c r="A7" s="251"/>
      <c r="B7" s="6" t="s">
        <v>0</v>
      </c>
      <c r="C7" s="114" t="s">
        <v>155</v>
      </c>
      <c r="D7" s="114" t="s">
        <v>156</v>
      </c>
      <c r="E7" s="114" t="s">
        <v>0</v>
      </c>
      <c r="F7" s="6" t="s">
        <v>155</v>
      </c>
      <c r="G7" s="112" t="s">
        <v>156</v>
      </c>
    </row>
    <row r="8" spans="1:7" ht="9.75" customHeight="1">
      <c r="A8" s="145"/>
      <c r="B8" s="146"/>
      <c r="C8" s="147"/>
      <c r="D8" s="147"/>
      <c r="E8" s="147"/>
      <c r="F8" s="147"/>
      <c r="G8" s="147"/>
    </row>
    <row r="9" spans="1:7" ht="17.45" customHeight="1">
      <c r="A9" s="104">
        <v>2001</v>
      </c>
      <c r="B9" s="148">
        <v>75225</v>
      </c>
      <c r="C9" s="149">
        <v>45853</v>
      </c>
      <c r="D9" s="149">
        <v>29372</v>
      </c>
      <c r="E9" s="149">
        <v>75623</v>
      </c>
      <c r="F9" s="149">
        <v>46144</v>
      </c>
      <c r="G9" s="149">
        <v>29479</v>
      </c>
    </row>
    <row r="10" spans="1:7" ht="17.45" customHeight="1">
      <c r="A10" s="104">
        <v>2002</v>
      </c>
      <c r="B10" s="148">
        <v>65607</v>
      </c>
      <c r="C10" s="149">
        <v>52194</v>
      </c>
      <c r="D10" s="149">
        <v>13413</v>
      </c>
      <c r="E10" s="149">
        <v>65712</v>
      </c>
      <c r="F10" s="149">
        <v>52008</v>
      </c>
      <c r="G10" s="149">
        <v>13704</v>
      </c>
    </row>
    <row r="11" spans="1:7" ht="17.45" customHeight="1">
      <c r="A11" s="104">
        <v>2003</v>
      </c>
      <c r="B11" s="148">
        <v>69687</v>
      </c>
      <c r="C11" s="149">
        <v>57526</v>
      </c>
      <c r="D11" s="149">
        <v>12161</v>
      </c>
      <c r="E11" s="149">
        <v>69887</v>
      </c>
      <c r="F11" s="149">
        <v>57946</v>
      </c>
      <c r="G11" s="149">
        <v>11941</v>
      </c>
    </row>
    <row r="12" spans="1:7" ht="17.45" customHeight="1">
      <c r="A12" s="104">
        <v>2004</v>
      </c>
      <c r="B12" s="148">
        <v>81321</v>
      </c>
      <c r="C12" s="149">
        <v>72692</v>
      </c>
      <c r="D12" s="149">
        <v>8629</v>
      </c>
      <c r="E12" s="149">
        <v>81630</v>
      </c>
      <c r="F12" s="149">
        <v>72795</v>
      </c>
      <c r="G12" s="149">
        <v>8835</v>
      </c>
    </row>
    <row r="13" spans="1:7" ht="17.45" customHeight="1">
      <c r="A13" s="104">
        <v>2005</v>
      </c>
      <c r="B13" s="148">
        <v>81793</v>
      </c>
      <c r="C13" s="149">
        <v>74073</v>
      </c>
      <c r="D13" s="149">
        <v>7720</v>
      </c>
      <c r="E13" s="149">
        <v>81591</v>
      </c>
      <c r="F13" s="149">
        <v>73722</v>
      </c>
      <c r="G13" s="149">
        <v>7869</v>
      </c>
    </row>
    <row r="14" spans="1:7" ht="17.45" customHeight="1">
      <c r="A14" s="104">
        <v>2006</v>
      </c>
      <c r="B14" s="148">
        <v>78611</v>
      </c>
      <c r="C14" s="149">
        <v>70709</v>
      </c>
      <c r="D14" s="149">
        <v>7902</v>
      </c>
      <c r="E14" s="149">
        <v>78197</v>
      </c>
      <c r="F14" s="149">
        <v>70325</v>
      </c>
      <c r="G14" s="149">
        <v>7872</v>
      </c>
    </row>
    <row r="15" spans="1:7" ht="17.45" customHeight="1">
      <c r="A15" s="104">
        <v>2007</v>
      </c>
      <c r="B15" s="148">
        <v>81146</v>
      </c>
      <c r="C15" s="149">
        <v>70369</v>
      </c>
      <c r="D15" s="149">
        <v>10777</v>
      </c>
      <c r="E15" s="149">
        <v>83436</v>
      </c>
      <c r="F15" s="149">
        <v>72518</v>
      </c>
      <c r="G15" s="149">
        <v>10918</v>
      </c>
    </row>
    <row r="16" spans="1:7" ht="17.45" customHeight="1">
      <c r="A16" s="110">
        <v>2008</v>
      </c>
      <c r="B16" s="150">
        <v>92085</v>
      </c>
      <c r="C16" s="151">
        <v>79017</v>
      </c>
      <c r="D16" s="151">
        <v>13068</v>
      </c>
      <c r="E16" s="11" t="s">
        <v>157</v>
      </c>
      <c r="F16" s="151">
        <v>81310</v>
      </c>
      <c r="G16" s="151">
        <v>13044</v>
      </c>
    </row>
    <row r="17" spans="1:7" ht="17.45" customHeight="1">
      <c r="A17" s="110">
        <v>2009</v>
      </c>
      <c r="B17" s="150">
        <v>111082</v>
      </c>
      <c r="C17" s="151">
        <v>95660</v>
      </c>
      <c r="D17" s="151">
        <v>15422</v>
      </c>
      <c r="E17" s="151">
        <v>111491</v>
      </c>
      <c r="F17" s="151">
        <v>95640</v>
      </c>
      <c r="G17" s="151">
        <v>15851</v>
      </c>
    </row>
    <row r="18" spans="1:7" ht="17.45" customHeight="1">
      <c r="A18" s="110">
        <v>2010</v>
      </c>
      <c r="B18" s="150">
        <f>SUM(C18:D18)</f>
        <v>114404</v>
      </c>
      <c r="C18" s="151">
        <v>97253</v>
      </c>
      <c r="D18" s="151">
        <v>17151</v>
      </c>
      <c r="E18" s="151">
        <f>SUM(F18:G18)</f>
        <v>115701</v>
      </c>
      <c r="F18" s="151">
        <v>97893</v>
      </c>
      <c r="G18" s="151">
        <v>17808</v>
      </c>
    </row>
    <row r="19" spans="1:7" s="44" customFormat="1" ht="17.45" customHeight="1">
      <c r="A19" s="110">
        <v>2011</v>
      </c>
      <c r="B19" s="150">
        <v>124283</v>
      </c>
      <c r="C19" s="151">
        <v>108260</v>
      </c>
      <c r="D19" s="151">
        <v>16023</v>
      </c>
      <c r="E19" s="151">
        <v>128188</v>
      </c>
      <c r="F19" s="151">
        <v>111348</v>
      </c>
      <c r="G19" s="151">
        <v>16840</v>
      </c>
    </row>
    <row r="20" spans="1:7" s="44" customFormat="1" ht="17.45" customHeight="1">
      <c r="A20" s="110">
        <v>2012</v>
      </c>
      <c r="B20" s="150">
        <f>SUM(C20:D20)</f>
        <v>136739</v>
      </c>
      <c r="C20" s="151">
        <v>122754</v>
      </c>
      <c r="D20" s="151">
        <v>13985</v>
      </c>
      <c r="E20" s="151">
        <v>141868</v>
      </c>
      <c r="F20" s="151">
        <v>127103</v>
      </c>
      <c r="G20" s="151">
        <v>14765</v>
      </c>
    </row>
    <row r="21" spans="1:7" ht="17.45" customHeight="1">
      <c r="A21" s="115">
        <v>2013</v>
      </c>
      <c r="B21" s="152">
        <f>SUM(C21:D21)</f>
        <v>146418</v>
      </c>
      <c r="C21" s="153">
        <v>134080</v>
      </c>
      <c r="D21" s="153">
        <v>12338</v>
      </c>
      <c r="E21" s="153">
        <f>SUM(F21:G21)</f>
        <v>150707</v>
      </c>
      <c r="F21" s="153">
        <v>136781</v>
      </c>
      <c r="G21" s="153">
        <v>13926</v>
      </c>
    </row>
    <row r="22" spans="1:7" ht="9.75" customHeight="1" thickBot="1">
      <c r="A22" s="154"/>
      <c r="B22" s="155"/>
      <c r="C22" s="156"/>
      <c r="D22" s="156"/>
      <c r="E22" s="157"/>
      <c r="F22" s="156"/>
      <c r="G22" s="156"/>
    </row>
    <row r="23" spans="1:7" ht="18.75" customHeight="1" thickBot="1">
      <c r="A23" s="158"/>
      <c r="B23" s="158"/>
      <c r="C23" s="158"/>
      <c r="D23" s="159"/>
      <c r="E23" s="159"/>
      <c r="F23" s="159"/>
      <c r="G23" s="159"/>
    </row>
    <row r="24" spans="1:7" ht="15" customHeight="1">
      <c r="A24" s="248" t="s">
        <v>151</v>
      </c>
      <c r="B24" s="256" t="s">
        <v>158</v>
      </c>
      <c r="C24" s="257"/>
      <c r="D24" s="261"/>
      <c r="E24" s="256" t="s">
        <v>159</v>
      </c>
      <c r="F24" s="257"/>
      <c r="G24" s="257"/>
    </row>
    <row r="25" spans="1:7" ht="15" customHeight="1">
      <c r="A25" s="255"/>
      <c r="B25" s="8" t="s">
        <v>1</v>
      </c>
      <c r="C25" s="8" t="s">
        <v>153</v>
      </c>
      <c r="D25" s="8" t="s">
        <v>154</v>
      </c>
      <c r="E25" s="8" t="s">
        <v>1</v>
      </c>
      <c r="F25" s="8" t="s">
        <v>153</v>
      </c>
      <c r="G25" s="7" t="s">
        <v>154</v>
      </c>
    </row>
    <row r="26" spans="1:7" ht="15" customHeight="1">
      <c r="A26" s="251"/>
      <c r="B26" s="114" t="s">
        <v>0</v>
      </c>
      <c r="C26" s="114" t="s">
        <v>155</v>
      </c>
      <c r="D26" s="114" t="s">
        <v>156</v>
      </c>
      <c r="E26" s="114" t="s">
        <v>0</v>
      </c>
      <c r="F26" s="114" t="s">
        <v>155</v>
      </c>
      <c r="G26" s="6" t="s">
        <v>156</v>
      </c>
    </row>
    <row r="27" spans="1:7" ht="9.75" customHeight="1">
      <c r="A27" s="160"/>
      <c r="B27" s="161"/>
      <c r="C27" s="147"/>
      <c r="D27" s="147"/>
      <c r="E27" s="147"/>
      <c r="F27" s="147"/>
      <c r="G27" s="147"/>
    </row>
    <row r="28" spans="1:7" ht="17.45" customHeight="1">
      <c r="A28" s="104">
        <v>2001</v>
      </c>
      <c r="B28" s="149">
        <v>56906</v>
      </c>
      <c r="C28" s="149">
        <v>36321</v>
      </c>
      <c r="D28" s="149">
        <v>20585</v>
      </c>
      <c r="E28" s="149">
        <v>18717</v>
      </c>
      <c r="F28" s="149">
        <v>9823</v>
      </c>
      <c r="G28" s="149">
        <v>8894</v>
      </c>
    </row>
    <row r="29" spans="1:7" ht="17.45" customHeight="1">
      <c r="A29" s="104">
        <v>2002</v>
      </c>
      <c r="B29" s="149">
        <v>49233</v>
      </c>
      <c r="C29" s="149">
        <v>42952</v>
      </c>
      <c r="D29" s="149">
        <v>6281</v>
      </c>
      <c r="E29" s="149">
        <v>16479</v>
      </c>
      <c r="F29" s="149">
        <v>9056</v>
      </c>
      <c r="G29" s="149">
        <v>7423</v>
      </c>
    </row>
    <row r="30" spans="1:7" ht="17.45" customHeight="1">
      <c r="A30" s="104">
        <v>2003</v>
      </c>
      <c r="B30" s="149">
        <v>51004</v>
      </c>
      <c r="C30" s="149">
        <v>42950</v>
      </c>
      <c r="D30" s="149">
        <v>8054</v>
      </c>
      <c r="E30" s="149">
        <v>18883</v>
      </c>
      <c r="F30" s="149">
        <v>14996</v>
      </c>
      <c r="G30" s="149">
        <v>3887</v>
      </c>
    </row>
    <row r="31" spans="1:7" ht="17.45" customHeight="1">
      <c r="A31" s="104">
        <v>2004</v>
      </c>
      <c r="B31" s="149">
        <v>58473</v>
      </c>
      <c r="C31" s="149">
        <v>52636</v>
      </c>
      <c r="D31" s="149">
        <v>5837</v>
      </c>
      <c r="E31" s="149">
        <v>23157</v>
      </c>
      <c r="F31" s="149">
        <v>20160</v>
      </c>
      <c r="G31" s="149">
        <v>2997</v>
      </c>
    </row>
    <row r="32" spans="1:7" ht="17.45" customHeight="1">
      <c r="A32" s="104">
        <v>2005</v>
      </c>
      <c r="B32" s="149">
        <v>63459</v>
      </c>
      <c r="C32" s="149">
        <v>58836</v>
      </c>
      <c r="D32" s="149">
        <v>4623</v>
      </c>
      <c r="E32" s="149">
        <v>18132</v>
      </c>
      <c r="F32" s="149">
        <v>14886</v>
      </c>
      <c r="G32" s="149">
        <v>3246</v>
      </c>
    </row>
    <row r="33" spans="1:7" ht="17.45" customHeight="1">
      <c r="A33" s="104">
        <v>2006</v>
      </c>
      <c r="B33" s="149">
        <v>65922</v>
      </c>
      <c r="C33" s="149">
        <v>63602</v>
      </c>
      <c r="D33" s="149">
        <v>2320</v>
      </c>
      <c r="E33" s="149">
        <v>12275</v>
      </c>
      <c r="F33" s="149">
        <v>6723</v>
      </c>
      <c r="G33" s="149">
        <v>5552</v>
      </c>
    </row>
    <row r="34" spans="1:7" ht="17.45" customHeight="1">
      <c r="A34" s="104">
        <v>2007</v>
      </c>
      <c r="B34" s="149">
        <v>67358</v>
      </c>
      <c r="C34" s="149">
        <v>64903</v>
      </c>
      <c r="D34" s="149">
        <v>2455</v>
      </c>
      <c r="E34" s="149">
        <v>16078</v>
      </c>
      <c r="F34" s="149">
        <v>7615</v>
      </c>
      <c r="G34" s="149">
        <v>8463</v>
      </c>
    </row>
    <row r="35" spans="1:7" ht="17.45" customHeight="1">
      <c r="A35" s="110">
        <v>2008</v>
      </c>
      <c r="B35" s="150">
        <v>69125</v>
      </c>
      <c r="C35" s="151">
        <v>66023</v>
      </c>
      <c r="D35" s="151">
        <v>3102</v>
      </c>
      <c r="E35" s="151">
        <v>25228</v>
      </c>
      <c r="F35" s="151">
        <v>15286</v>
      </c>
      <c r="G35" s="151">
        <v>9942</v>
      </c>
    </row>
    <row r="36" spans="1:7" ht="17.45" customHeight="1">
      <c r="A36" s="110">
        <v>2009</v>
      </c>
      <c r="B36" s="150">
        <v>85886</v>
      </c>
      <c r="C36" s="151">
        <v>80317</v>
      </c>
      <c r="D36" s="151">
        <v>5569</v>
      </c>
      <c r="E36" s="151">
        <v>25605</v>
      </c>
      <c r="F36" s="151">
        <v>15323</v>
      </c>
      <c r="G36" s="151">
        <v>10282</v>
      </c>
    </row>
    <row r="37" spans="1:7" ht="17.45" customHeight="1">
      <c r="A37" s="110">
        <v>2010</v>
      </c>
      <c r="B37" s="150">
        <f>SUM(C37:D37)</f>
        <v>95214</v>
      </c>
      <c r="C37" s="151">
        <v>85600</v>
      </c>
      <c r="D37" s="151">
        <v>9614</v>
      </c>
      <c r="E37" s="151">
        <f>SUM(F37:G37)</f>
        <v>20487</v>
      </c>
      <c r="F37" s="151">
        <v>12293</v>
      </c>
      <c r="G37" s="151">
        <v>8194</v>
      </c>
    </row>
    <row r="38" spans="1:7" s="44" customFormat="1" ht="17.45" customHeight="1">
      <c r="A38" s="110">
        <v>2011</v>
      </c>
      <c r="B38" s="150">
        <v>94230</v>
      </c>
      <c r="C38" s="151">
        <v>86722</v>
      </c>
      <c r="D38" s="151">
        <v>7508</v>
      </c>
      <c r="E38" s="151">
        <v>33958</v>
      </c>
      <c r="F38" s="151">
        <v>24626</v>
      </c>
      <c r="G38" s="151">
        <v>9332</v>
      </c>
    </row>
    <row r="39" spans="1:7" s="44" customFormat="1" ht="17.45" customHeight="1">
      <c r="A39" s="110">
        <v>2012</v>
      </c>
      <c r="B39" s="150">
        <f>SUM(C39:D39)</f>
        <v>105141</v>
      </c>
      <c r="C39" s="151">
        <v>97900</v>
      </c>
      <c r="D39" s="151">
        <v>7241</v>
      </c>
      <c r="E39" s="151">
        <f>SUM(F39:G39)</f>
        <v>36726</v>
      </c>
      <c r="F39" s="151">
        <v>29203</v>
      </c>
      <c r="G39" s="151">
        <v>7523</v>
      </c>
    </row>
    <row r="40" spans="1:7" ht="17.45" customHeight="1">
      <c r="A40" s="115">
        <v>2013</v>
      </c>
      <c r="B40" s="152">
        <f>SUM(C40:D40)</f>
        <v>110749</v>
      </c>
      <c r="C40" s="153">
        <v>107385</v>
      </c>
      <c r="D40" s="153">
        <v>3364</v>
      </c>
      <c r="E40" s="153">
        <f>SUM(F40:G40)</f>
        <v>39958</v>
      </c>
      <c r="F40" s="153">
        <v>29396</v>
      </c>
      <c r="G40" s="153">
        <v>10562</v>
      </c>
    </row>
    <row r="41" spans="1:7" ht="9.75" customHeight="1" thickBot="1">
      <c r="A41" s="154"/>
      <c r="B41" s="155"/>
      <c r="C41" s="156"/>
      <c r="D41" s="156"/>
      <c r="E41" s="156"/>
      <c r="F41" s="156"/>
      <c r="G41" s="156"/>
    </row>
    <row r="42" spans="1:7" ht="7.5" customHeight="1">
      <c r="A42" s="262"/>
      <c r="B42" s="262"/>
      <c r="C42" s="159"/>
      <c r="D42" s="159"/>
      <c r="E42" s="159"/>
      <c r="F42" s="159"/>
      <c r="G42" s="159"/>
    </row>
    <row r="43" spans="1:7" ht="12.75" customHeight="1">
      <c r="A43" s="162" t="s">
        <v>160</v>
      </c>
      <c r="B43" s="162"/>
      <c r="C43" s="162"/>
      <c r="D43" s="162"/>
      <c r="E43" s="243" t="s">
        <v>161</v>
      </c>
      <c r="F43" s="243"/>
      <c r="G43" s="243"/>
    </row>
  </sheetData>
  <mergeCells count="12">
    <mergeCell ref="A24:A26"/>
    <mergeCell ref="B24:D24"/>
    <mergeCell ref="E24:G24"/>
    <mergeCell ref="A42:B42"/>
    <mergeCell ref="E43:G43"/>
    <mergeCell ref="A1:G1"/>
    <mergeCell ref="A2:G2"/>
    <mergeCell ref="A4:B4"/>
    <mergeCell ref="F4:G4"/>
    <mergeCell ref="A5:A7"/>
    <mergeCell ref="B5:D5"/>
    <mergeCell ref="E5:G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9"/>
  <sheetViews>
    <sheetView topLeftCell="A7" zoomScaleNormal="100" workbookViewId="0">
      <selection activeCell="L39" sqref="L39"/>
    </sheetView>
  </sheetViews>
  <sheetFormatPr defaultRowHeight="13.5"/>
  <cols>
    <col min="1" max="1" width="5.88671875" customWidth="1"/>
    <col min="2" max="2" width="13.44140625" customWidth="1"/>
    <col min="3" max="3" width="12.44140625" bestFit="1" customWidth="1"/>
    <col min="4" max="4" width="11.21875" customWidth="1"/>
    <col min="5" max="5" width="12.44140625" bestFit="1" customWidth="1"/>
    <col min="6" max="6" width="10.6640625" customWidth="1"/>
    <col min="7" max="7" width="12.44140625" customWidth="1"/>
  </cols>
  <sheetData>
    <row r="1" spans="1:7" ht="18" customHeight="1">
      <c r="A1" s="244" t="s">
        <v>5</v>
      </c>
      <c r="B1" s="244"/>
      <c r="C1" s="244"/>
      <c r="D1" s="244"/>
      <c r="E1" s="244"/>
      <c r="F1" s="244"/>
      <c r="G1" s="244"/>
    </row>
    <row r="2" spans="1:7" ht="18" customHeight="1">
      <c r="A2" s="244" t="s">
        <v>6</v>
      </c>
      <c r="B2" s="244"/>
      <c r="C2" s="244"/>
      <c r="D2" s="244"/>
      <c r="E2" s="244"/>
      <c r="F2" s="244"/>
      <c r="G2" s="244"/>
    </row>
    <row r="3" spans="1:7" ht="12.75" customHeight="1">
      <c r="A3" s="1"/>
      <c r="G3" s="97"/>
    </row>
    <row r="4" spans="1:7" ht="12" customHeight="1" thickBot="1">
      <c r="A4" s="245" t="s">
        <v>3</v>
      </c>
      <c r="B4" s="245"/>
      <c r="C4" s="10"/>
      <c r="D4" s="10"/>
      <c r="E4" s="10"/>
      <c r="F4" s="246" t="s">
        <v>52</v>
      </c>
      <c r="G4" s="246"/>
    </row>
    <row r="5" spans="1:7" ht="21" customHeight="1">
      <c r="A5" s="249" t="s">
        <v>7</v>
      </c>
      <c r="B5" s="249"/>
      <c r="C5" s="247" t="s">
        <v>4</v>
      </c>
      <c r="D5" s="248"/>
      <c r="E5" s="247" t="s">
        <v>8</v>
      </c>
      <c r="F5" s="249"/>
      <c r="G5" s="247" t="s">
        <v>113</v>
      </c>
    </row>
    <row r="6" spans="1:7" ht="21" customHeight="1">
      <c r="A6" s="275" t="s">
        <v>2</v>
      </c>
      <c r="B6" s="275"/>
      <c r="C6" s="8" t="s">
        <v>9</v>
      </c>
      <c r="D6" s="8" t="s">
        <v>11</v>
      </c>
      <c r="E6" s="7" t="s">
        <v>9</v>
      </c>
      <c r="F6" s="7" t="s">
        <v>11</v>
      </c>
      <c r="G6" s="278"/>
    </row>
    <row r="7" spans="1:7" ht="23.25" customHeight="1">
      <c r="A7" s="274"/>
      <c r="B7" s="274"/>
      <c r="C7" s="219" t="s">
        <v>10</v>
      </c>
      <c r="D7" s="14" t="s">
        <v>12</v>
      </c>
      <c r="E7" s="217" t="s">
        <v>10</v>
      </c>
      <c r="F7" s="23" t="s">
        <v>230</v>
      </c>
      <c r="G7" s="15" t="s">
        <v>51</v>
      </c>
    </row>
    <row r="8" spans="1:7" ht="6.75" customHeight="1">
      <c r="A8" s="12"/>
      <c r="B8" s="12"/>
      <c r="C8" s="218"/>
      <c r="D8" s="11"/>
      <c r="E8" s="4"/>
      <c r="F8" s="11"/>
      <c r="G8" s="4"/>
    </row>
    <row r="9" spans="1:7" ht="17.100000000000001" customHeight="1">
      <c r="A9" s="275">
        <v>2009</v>
      </c>
      <c r="B9" s="255"/>
      <c r="C9" s="55">
        <v>95660</v>
      </c>
      <c r="D9" s="56">
        <v>100</v>
      </c>
      <c r="E9" s="57">
        <v>95640</v>
      </c>
      <c r="F9" s="56">
        <v>100</v>
      </c>
      <c r="G9" s="56">
        <v>99.9</v>
      </c>
    </row>
    <row r="10" spans="1:7" ht="17.100000000000001" customHeight="1">
      <c r="A10" s="275">
        <v>2010</v>
      </c>
      <c r="B10" s="255"/>
      <c r="C10" s="55">
        <v>97252</v>
      </c>
      <c r="D10" s="56">
        <v>100</v>
      </c>
      <c r="E10" s="57">
        <v>97893</v>
      </c>
      <c r="F10" s="56">
        <v>100</v>
      </c>
      <c r="G10" s="56">
        <v>100.7</v>
      </c>
    </row>
    <row r="11" spans="1:7" s="44" customFormat="1" ht="17.100000000000001" customHeight="1">
      <c r="A11" s="275">
        <v>2011</v>
      </c>
      <c r="B11" s="255"/>
      <c r="C11" s="55">
        <v>108270</v>
      </c>
      <c r="D11" s="56">
        <v>100</v>
      </c>
      <c r="E11" s="57">
        <v>111347</v>
      </c>
      <c r="F11" s="56">
        <v>100</v>
      </c>
      <c r="G11" s="56">
        <v>102.8</v>
      </c>
    </row>
    <row r="12" spans="1:7" s="44" customFormat="1" ht="17.100000000000001" customHeight="1">
      <c r="A12" s="276">
        <v>2012</v>
      </c>
      <c r="B12" s="276"/>
      <c r="C12" s="55">
        <v>122754</v>
      </c>
      <c r="D12" s="91">
        <v>100</v>
      </c>
      <c r="E12" s="92">
        <v>127103</v>
      </c>
      <c r="F12" s="56">
        <v>100</v>
      </c>
      <c r="G12" s="93">
        <f>E12/C12*100</f>
        <v>103.54285807387132</v>
      </c>
    </row>
    <row r="13" spans="1:7" ht="17.100000000000001" customHeight="1">
      <c r="A13" s="277">
        <v>2013</v>
      </c>
      <c r="B13" s="277"/>
      <c r="C13" s="223">
        <f>C15+C17+C49+C51+C53</f>
        <v>134080</v>
      </c>
      <c r="D13" s="224">
        <v>100</v>
      </c>
      <c r="E13" s="225">
        <f>E15+E17+E49+E51+E53</f>
        <v>136781</v>
      </c>
      <c r="F13" s="59">
        <v>100</v>
      </c>
      <c r="G13" s="60">
        <f>E13/C13*100</f>
        <v>102.01446897374701</v>
      </c>
    </row>
    <row r="14" spans="1:7" ht="3.75" customHeight="1">
      <c r="A14" s="17"/>
      <c r="B14" s="17"/>
      <c r="C14" s="58"/>
      <c r="D14" s="59"/>
      <c r="E14" s="61"/>
      <c r="F14" s="59"/>
      <c r="G14" s="59"/>
    </row>
    <row r="15" spans="1:7" ht="11.45" customHeight="1">
      <c r="A15" s="265" t="s">
        <v>115</v>
      </c>
      <c r="B15" s="265"/>
      <c r="C15" s="266">
        <v>16157</v>
      </c>
      <c r="D15" s="267">
        <f>C15/$C$13*100</f>
        <v>12.050268496420049</v>
      </c>
      <c r="E15" s="268">
        <v>17782</v>
      </c>
      <c r="F15" s="267">
        <f>E15/$E$13*100</f>
        <v>13.000343614975765</v>
      </c>
      <c r="G15" s="267">
        <f>E15/C15*100</f>
        <v>110.05756019062945</v>
      </c>
    </row>
    <row r="16" spans="1:7" ht="11.45" customHeight="1">
      <c r="A16" s="265" t="s">
        <v>116</v>
      </c>
      <c r="B16" s="265"/>
      <c r="C16" s="266"/>
      <c r="D16" s="267"/>
      <c r="E16" s="268"/>
      <c r="F16" s="267"/>
      <c r="G16" s="267"/>
    </row>
    <row r="17" spans="1:7" ht="11.45" customHeight="1">
      <c r="A17" s="265" t="s">
        <v>13</v>
      </c>
      <c r="B17" s="265"/>
      <c r="C17" s="266">
        <f>SUM(C19:C48)</f>
        <v>35627</v>
      </c>
      <c r="D17" s="267">
        <f>C17/$C$13*100</f>
        <v>26.571449880668258</v>
      </c>
      <c r="E17" s="270">
        <f>SUM(E19:E48)</f>
        <v>36264</v>
      </c>
      <c r="F17" s="267">
        <f>E17/$E$13*100</f>
        <v>26.51245421513222</v>
      </c>
      <c r="G17" s="267">
        <f>E17/C17*100</f>
        <v>101.78796979818677</v>
      </c>
    </row>
    <row r="18" spans="1:7" ht="11.45" customHeight="1">
      <c r="A18" s="271" t="s">
        <v>14</v>
      </c>
      <c r="B18" s="273"/>
      <c r="C18" s="266"/>
      <c r="D18" s="267"/>
      <c r="E18" s="270"/>
      <c r="F18" s="267"/>
      <c r="G18" s="267"/>
    </row>
    <row r="19" spans="1:7" ht="11.45" customHeight="1">
      <c r="A19" s="48" t="s">
        <v>103</v>
      </c>
      <c r="B19" s="45" t="s">
        <v>15</v>
      </c>
      <c r="C19" s="266">
        <v>4</v>
      </c>
      <c r="D19" s="267" t="s">
        <v>277</v>
      </c>
      <c r="E19" s="268">
        <v>10</v>
      </c>
      <c r="F19" s="267" t="s">
        <v>277</v>
      </c>
      <c r="G19" s="267">
        <f>E19/C19*100</f>
        <v>250</v>
      </c>
    </row>
    <row r="20" spans="1:7" ht="11.45" customHeight="1">
      <c r="A20" s="49" t="s">
        <v>104</v>
      </c>
      <c r="B20" s="46" t="s">
        <v>16</v>
      </c>
      <c r="C20" s="266"/>
      <c r="D20" s="267"/>
      <c r="E20" s="268"/>
      <c r="F20" s="267"/>
      <c r="G20" s="267"/>
    </row>
    <row r="21" spans="1:7" ht="11.45" customHeight="1">
      <c r="A21" s="49" t="s">
        <v>105</v>
      </c>
      <c r="B21" s="47" t="s">
        <v>17</v>
      </c>
      <c r="C21" s="266">
        <v>500</v>
      </c>
      <c r="D21" s="267">
        <f>C21/$C$13*100</f>
        <v>0.37291169451073986</v>
      </c>
      <c r="E21" s="268">
        <v>490</v>
      </c>
      <c r="F21" s="267">
        <f>E21/$E$13*100</f>
        <v>0.3582368896264832</v>
      </c>
      <c r="G21" s="267">
        <f>E21/C21*100</f>
        <v>98</v>
      </c>
    </row>
    <row r="22" spans="1:7" ht="11.45" customHeight="1">
      <c r="A22" s="3"/>
      <c r="B22" s="28" t="s">
        <v>18</v>
      </c>
      <c r="C22" s="266"/>
      <c r="D22" s="267"/>
      <c r="E22" s="268"/>
      <c r="F22" s="267"/>
      <c r="G22" s="267"/>
    </row>
    <row r="23" spans="1:7" ht="11.45" customHeight="1">
      <c r="A23" s="26" t="s">
        <v>106</v>
      </c>
      <c r="B23" s="28" t="s">
        <v>19</v>
      </c>
      <c r="C23" s="266">
        <v>1743</v>
      </c>
      <c r="D23" s="267">
        <f>C23/$C$13*100</f>
        <v>1.2999701670644392</v>
      </c>
      <c r="E23" s="268">
        <v>1779</v>
      </c>
      <c r="F23" s="267">
        <f>E23/$E$13*100</f>
        <v>1.3006192380520687</v>
      </c>
      <c r="G23" s="267">
        <f>E23/C23*100</f>
        <v>102.06540447504302</v>
      </c>
    </row>
    <row r="24" spans="1:7" ht="11.45" customHeight="1">
      <c r="A24" s="26" t="s">
        <v>107</v>
      </c>
      <c r="B24" s="28" t="s">
        <v>20</v>
      </c>
      <c r="C24" s="266"/>
      <c r="D24" s="267"/>
      <c r="E24" s="268"/>
      <c r="F24" s="267"/>
      <c r="G24" s="267"/>
    </row>
    <row r="25" spans="1:7" ht="11.45" customHeight="1">
      <c r="A25" s="3"/>
      <c r="B25" s="28" t="s">
        <v>21</v>
      </c>
      <c r="C25" s="266" t="s">
        <v>112</v>
      </c>
      <c r="D25" s="267" t="s">
        <v>112</v>
      </c>
      <c r="E25" s="268" t="s">
        <v>112</v>
      </c>
      <c r="F25" s="267" t="s">
        <v>112</v>
      </c>
      <c r="G25" s="265" t="s">
        <v>112</v>
      </c>
    </row>
    <row r="26" spans="1:7" ht="11.45" customHeight="1">
      <c r="A26" s="3"/>
      <c r="B26" s="28" t="s">
        <v>22</v>
      </c>
      <c r="C26" s="266"/>
      <c r="D26" s="267"/>
      <c r="E26" s="268"/>
      <c r="F26" s="267"/>
      <c r="G26" s="265"/>
    </row>
    <row r="27" spans="1:7" ht="11.45" customHeight="1">
      <c r="A27" s="3"/>
      <c r="B27" s="28" t="s">
        <v>23</v>
      </c>
      <c r="C27" s="266">
        <v>2208</v>
      </c>
      <c r="D27" s="267">
        <f>C27/$C$13*100</f>
        <v>1.6467780429594272</v>
      </c>
      <c r="E27" s="268">
        <v>2166</v>
      </c>
      <c r="F27" s="267">
        <f>E27/$E$13*100</f>
        <v>1.5835532712876788</v>
      </c>
      <c r="G27" s="267">
        <f>E27/C27*100</f>
        <v>98.097826086956516</v>
      </c>
    </row>
    <row r="28" spans="1:7" ht="11.45" customHeight="1">
      <c r="A28" s="3"/>
      <c r="B28" s="28" t="s">
        <v>24</v>
      </c>
      <c r="C28" s="266"/>
      <c r="D28" s="267"/>
      <c r="E28" s="268"/>
      <c r="F28" s="267"/>
      <c r="G28" s="267"/>
    </row>
    <row r="29" spans="1:7" ht="11.45" customHeight="1">
      <c r="A29" s="3"/>
      <c r="B29" s="28" t="s">
        <v>25</v>
      </c>
      <c r="C29" s="266">
        <v>250</v>
      </c>
      <c r="D29" s="267">
        <f>C29/$C$13*100</f>
        <v>0.18645584725536993</v>
      </c>
      <c r="E29" s="268">
        <v>561</v>
      </c>
      <c r="F29" s="267">
        <f>E29/$E$13*100</f>
        <v>0.41014468383766756</v>
      </c>
      <c r="G29" s="267">
        <f>E29/C29*100</f>
        <v>224.40000000000003</v>
      </c>
    </row>
    <row r="30" spans="1:7" ht="11.45" customHeight="1">
      <c r="A30" s="16"/>
      <c r="B30" s="29" t="s">
        <v>26</v>
      </c>
      <c r="C30" s="266"/>
      <c r="D30" s="267"/>
      <c r="E30" s="268"/>
      <c r="F30" s="267"/>
      <c r="G30" s="267"/>
    </row>
    <row r="31" spans="1:7" ht="11.45" customHeight="1">
      <c r="A31" s="25" t="s">
        <v>235</v>
      </c>
      <c r="B31" s="27" t="s">
        <v>28</v>
      </c>
      <c r="C31" s="266">
        <v>3</v>
      </c>
      <c r="D31" s="267" t="s">
        <v>277</v>
      </c>
      <c r="E31" s="268" t="s">
        <v>277</v>
      </c>
      <c r="F31" s="267" t="s">
        <v>277</v>
      </c>
      <c r="G31" s="267" t="s">
        <v>277</v>
      </c>
    </row>
    <row r="32" spans="1:7" ht="11.45" customHeight="1">
      <c r="A32" s="30" t="s">
        <v>236</v>
      </c>
      <c r="B32" s="31" t="s">
        <v>29</v>
      </c>
      <c r="C32" s="266"/>
      <c r="D32" s="267"/>
      <c r="E32" s="268"/>
      <c r="F32" s="267"/>
      <c r="G32" s="267"/>
    </row>
    <row r="33" spans="1:7" ht="11.45" customHeight="1">
      <c r="A33" s="30" t="s">
        <v>237</v>
      </c>
      <c r="B33" s="28" t="s">
        <v>30</v>
      </c>
      <c r="C33" s="266">
        <v>10899</v>
      </c>
      <c r="D33" s="267">
        <f>C33/$C$13*100</f>
        <v>8.1287291169451077</v>
      </c>
      <c r="E33" s="268">
        <v>10899</v>
      </c>
      <c r="F33" s="267">
        <f>E33/$E$13*100</f>
        <v>7.968211959263348</v>
      </c>
      <c r="G33" s="267">
        <f>E33/C33*100</f>
        <v>100</v>
      </c>
    </row>
    <row r="34" spans="1:7" ht="11.45" customHeight="1">
      <c r="B34" s="28" t="s">
        <v>31</v>
      </c>
      <c r="C34" s="266"/>
      <c r="D34" s="267"/>
      <c r="E34" s="268"/>
      <c r="F34" s="267"/>
      <c r="G34" s="267"/>
    </row>
    <row r="35" spans="1:7" ht="11.45" customHeight="1">
      <c r="A35" s="3"/>
      <c r="B35" s="28" t="s">
        <v>32</v>
      </c>
      <c r="C35" s="266">
        <v>18304</v>
      </c>
      <c r="D35" s="267">
        <f>C35/$C$13*100</f>
        <v>13.651551312649165</v>
      </c>
      <c r="E35" s="268">
        <v>18304</v>
      </c>
      <c r="F35" s="267">
        <f>E35/$E$13*100</f>
        <v>13.381975566781938</v>
      </c>
      <c r="G35" s="267">
        <f>E35/C35*100</f>
        <v>100</v>
      </c>
    </row>
    <row r="36" spans="1:7" ht="11.45" customHeight="1">
      <c r="A36" s="26" t="s">
        <v>238</v>
      </c>
      <c r="B36" s="28" t="s">
        <v>33</v>
      </c>
      <c r="C36" s="266"/>
      <c r="D36" s="267"/>
      <c r="E36" s="268"/>
      <c r="F36" s="267"/>
      <c r="G36" s="267"/>
    </row>
    <row r="37" spans="1:7" ht="11.45" customHeight="1">
      <c r="A37" s="26" t="s">
        <v>27</v>
      </c>
      <c r="B37" s="28" t="s">
        <v>34</v>
      </c>
      <c r="C37" s="266" t="s">
        <v>239</v>
      </c>
      <c r="D37" s="267" t="s">
        <v>239</v>
      </c>
      <c r="E37" s="268" t="s">
        <v>239</v>
      </c>
      <c r="F37" s="267" t="s">
        <v>239</v>
      </c>
      <c r="G37" s="265" t="s">
        <v>239</v>
      </c>
    </row>
    <row r="38" spans="1:7" ht="11.45" customHeight="1">
      <c r="A38" s="3"/>
      <c r="B38" s="28" t="s">
        <v>35</v>
      </c>
      <c r="C38" s="266"/>
      <c r="D38" s="267"/>
      <c r="E38" s="268"/>
      <c r="F38" s="267"/>
      <c r="G38" s="265"/>
    </row>
    <row r="39" spans="1:7" ht="11.45" customHeight="1">
      <c r="A39" s="3"/>
      <c r="B39" s="28" t="s">
        <v>36</v>
      </c>
      <c r="C39" s="266">
        <v>134</v>
      </c>
      <c r="D39" s="267">
        <f>C39/$C$13*100</f>
        <v>9.9940334128878289E-2</v>
      </c>
      <c r="E39" s="268">
        <v>134</v>
      </c>
      <c r="F39" s="267" t="s">
        <v>239</v>
      </c>
      <c r="G39" s="265" t="s">
        <v>239</v>
      </c>
    </row>
    <row r="40" spans="1:7" ht="11.45" customHeight="1">
      <c r="A40" s="3"/>
      <c r="B40" s="226" t="s">
        <v>242</v>
      </c>
      <c r="C40" s="266"/>
      <c r="D40" s="267"/>
      <c r="E40" s="268"/>
      <c r="F40" s="267"/>
      <c r="G40" s="265"/>
    </row>
    <row r="41" spans="1:7" ht="11.45" customHeight="1">
      <c r="A41" s="3"/>
      <c r="B41" s="28" t="s">
        <v>37</v>
      </c>
      <c r="C41" s="266" t="s">
        <v>239</v>
      </c>
      <c r="D41" s="267" t="s">
        <v>239</v>
      </c>
      <c r="E41" s="268" t="s">
        <v>239</v>
      </c>
      <c r="F41" s="267" t="s">
        <v>239</v>
      </c>
      <c r="G41" s="265" t="s">
        <v>239</v>
      </c>
    </row>
    <row r="42" spans="1:7" ht="11.45" customHeight="1">
      <c r="A42" s="3"/>
      <c r="B42" s="28" t="s">
        <v>38</v>
      </c>
      <c r="C42" s="266"/>
      <c r="D42" s="267"/>
      <c r="E42" s="268"/>
      <c r="F42" s="267"/>
      <c r="G42" s="265"/>
    </row>
    <row r="43" spans="1:7" ht="11.45" customHeight="1">
      <c r="A43" s="3"/>
      <c r="B43" s="28" t="s">
        <v>39</v>
      </c>
      <c r="C43" s="266">
        <v>625</v>
      </c>
      <c r="D43" s="267">
        <f>C43/$C$13*100</f>
        <v>0.4661396181384248</v>
      </c>
      <c r="E43" s="268">
        <v>404</v>
      </c>
      <c r="F43" s="267">
        <f>E43/$E$13*100</f>
        <v>0.29536266001856987</v>
      </c>
      <c r="G43" s="267">
        <f>E43/C43*100</f>
        <v>64.64</v>
      </c>
    </row>
    <row r="44" spans="1:7" ht="11.45" customHeight="1">
      <c r="A44" s="3"/>
      <c r="B44" s="28" t="s">
        <v>40</v>
      </c>
      <c r="C44" s="266"/>
      <c r="D44" s="267"/>
      <c r="E44" s="268"/>
      <c r="F44" s="267"/>
      <c r="G44" s="267"/>
    </row>
    <row r="45" spans="1:7" ht="11.45" customHeight="1">
      <c r="A45" s="3"/>
      <c r="B45" s="226" t="s">
        <v>265</v>
      </c>
      <c r="C45" s="266">
        <v>607</v>
      </c>
      <c r="D45" s="267">
        <f>C45/$C$13*100</f>
        <v>0.45271479713603813</v>
      </c>
      <c r="E45" s="268">
        <v>1047</v>
      </c>
      <c r="F45" s="267">
        <f>E45/$E$13*100</f>
        <v>0.7654571906916896</v>
      </c>
      <c r="G45" s="267">
        <f>E45/C45*100</f>
        <v>172.48764415156506</v>
      </c>
    </row>
    <row r="46" spans="1:7" ht="11.45" customHeight="1">
      <c r="A46" s="3"/>
      <c r="B46" s="28" t="s">
        <v>41</v>
      </c>
      <c r="C46" s="266"/>
      <c r="D46" s="267"/>
      <c r="E46" s="268"/>
      <c r="F46" s="267"/>
      <c r="G46" s="267"/>
    </row>
    <row r="47" spans="1:7" ht="11.45" customHeight="1">
      <c r="A47" s="3"/>
      <c r="B47" s="28" t="s">
        <v>42</v>
      </c>
      <c r="C47" s="266">
        <v>350</v>
      </c>
      <c r="D47" s="267">
        <f>C47/$C$13*100</f>
        <v>0.26103818615751789</v>
      </c>
      <c r="E47" s="268">
        <v>470</v>
      </c>
      <c r="F47" s="267">
        <f>E47/$E$13*100</f>
        <v>0.34361497576417777</v>
      </c>
      <c r="G47" s="267">
        <f>E47/C47*100</f>
        <v>134.28571428571428</v>
      </c>
    </row>
    <row r="48" spans="1:7" ht="11.45" customHeight="1">
      <c r="A48" s="16"/>
      <c r="B48" s="227" t="s">
        <v>243</v>
      </c>
      <c r="C48" s="266"/>
      <c r="D48" s="267"/>
      <c r="E48" s="268"/>
      <c r="F48" s="267"/>
      <c r="G48" s="267"/>
    </row>
    <row r="49" spans="1:8" ht="11.45" customHeight="1">
      <c r="A49" s="272" t="s">
        <v>43</v>
      </c>
      <c r="B49" s="272"/>
      <c r="C49" s="266">
        <v>5660</v>
      </c>
      <c r="D49" s="267">
        <f>C49/$C$13*100</f>
        <v>4.221360381861575</v>
      </c>
      <c r="E49" s="268">
        <v>6556</v>
      </c>
      <c r="F49" s="267">
        <f>E49/$E$13*100</f>
        <v>4.7930633640637224</v>
      </c>
      <c r="G49" s="267">
        <f>E49/C49*100</f>
        <v>115.8303886925795</v>
      </c>
    </row>
    <row r="50" spans="1:8" ht="11.45" customHeight="1">
      <c r="A50" s="265" t="s">
        <v>44</v>
      </c>
      <c r="B50" s="265"/>
      <c r="C50" s="266"/>
      <c r="D50" s="267"/>
      <c r="E50" s="268"/>
      <c r="F50" s="267"/>
      <c r="G50" s="267"/>
    </row>
    <row r="51" spans="1:8" ht="11.45" customHeight="1">
      <c r="A51" s="265" t="s">
        <v>45</v>
      </c>
      <c r="B51" s="265"/>
      <c r="C51" s="266">
        <v>25306</v>
      </c>
      <c r="D51" s="267">
        <f>C51/$C$13*100</f>
        <v>18.873806682577566</v>
      </c>
      <c r="E51" s="268">
        <v>25305</v>
      </c>
      <c r="F51" s="267">
        <f>E51/$E$13*100</f>
        <v>18.500376514281953</v>
      </c>
      <c r="G51" s="267">
        <f>E51/C51*100</f>
        <v>99.996048367975973</v>
      </c>
    </row>
    <row r="52" spans="1:8" ht="11.45" customHeight="1">
      <c r="A52" s="265" t="s">
        <v>46</v>
      </c>
      <c r="B52" s="265"/>
      <c r="C52" s="266"/>
      <c r="D52" s="267"/>
      <c r="E52" s="268"/>
      <c r="F52" s="267"/>
      <c r="G52" s="267"/>
    </row>
    <row r="53" spans="1:8" ht="11.45" customHeight="1">
      <c r="A53" s="265" t="s">
        <v>240</v>
      </c>
      <c r="B53" s="265"/>
      <c r="C53" s="266">
        <v>51330</v>
      </c>
      <c r="D53" s="267">
        <f>C53/$C$13*100</f>
        <v>38.283114558472555</v>
      </c>
      <c r="E53" s="268">
        <v>50874</v>
      </c>
      <c r="F53" s="267">
        <f>E53/$E$13*100</f>
        <v>37.193762291546342</v>
      </c>
      <c r="G53" s="267">
        <f>E53/C53*100</f>
        <v>99.111630625365294</v>
      </c>
    </row>
    <row r="54" spans="1:8" ht="11.45" customHeight="1">
      <c r="A54" s="265" t="s">
        <v>47</v>
      </c>
      <c r="B54" s="265"/>
      <c r="C54" s="266"/>
      <c r="D54" s="267"/>
      <c r="E54" s="268"/>
      <c r="F54" s="267"/>
      <c r="G54" s="267"/>
    </row>
    <row r="55" spans="1:8" ht="11.45" customHeight="1">
      <c r="A55" s="265" t="s">
        <v>241</v>
      </c>
      <c r="B55" s="265"/>
      <c r="C55" s="266" t="s">
        <v>239</v>
      </c>
      <c r="D55" s="267" t="s">
        <v>239</v>
      </c>
      <c r="E55" s="268" t="s">
        <v>239</v>
      </c>
      <c r="F55" s="267" t="s">
        <v>239</v>
      </c>
      <c r="G55" s="265" t="s">
        <v>239</v>
      </c>
    </row>
    <row r="56" spans="1:8" ht="11.45" customHeight="1">
      <c r="A56" s="271" t="s">
        <v>48</v>
      </c>
      <c r="B56" s="271"/>
      <c r="C56" s="266"/>
      <c r="D56" s="267"/>
      <c r="E56" s="270"/>
      <c r="F56" s="267"/>
      <c r="G56" s="271"/>
    </row>
    <row r="57" spans="1:8" ht="3.75" customHeight="1" thickBot="1">
      <c r="A57" s="212"/>
      <c r="B57" s="213"/>
      <c r="C57" s="212"/>
      <c r="D57" s="212"/>
      <c r="E57" s="212"/>
      <c r="F57" s="269"/>
      <c r="G57" s="269"/>
    </row>
    <row r="58" spans="1:8" ht="9" customHeight="1">
      <c r="A58" s="214"/>
      <c r="B58" s="214"/>
      <c r="C58" s="214"/>
      <c r="D58" s="214"/>
      <c r="E58" s="214"/>
      <c r="F58" s="215"/>
      <c r="G58" s="215"/>
    </row>
    <row r="59" spans="1:8" ht="13.5" customHeight="1">
      <c r="A59" s="263" t="s">
        <v>49</v>
      </c>
      <c r="B59" s="263"/>
      <c r="F59" s="264" t="s">
        <v>50</v>
      </c>
      <c r="G59" s="264"/>
      <c r="H59" s="235"/>
    </row>
  </sheetData>
  <mergeCells count="135">
    <mergeCell ref="A7:B7"/>
    <mergeCell ref="A9:B9"/>
    <mergeCell ref="A10:B10"/>
    <mergeCell ref="A11:B11"/>
    <mergeCell ref="A12:B12"/>
    <mergeCell ref="A13:B13"/>
    <mergeCell ref="A1:G1"/>
    <mergeCell ref="A2:G2"/>
    <mergeCell ref="A4:B4"/>
    <mergeCell ref="F4:G4"/>
    <mergeCell ref="A5:B5"/>
    <mergeCell ref="C5:D5"/>
    <mergeCell ref="E5:F5"/>
    <mergeCell ref="G5:G6"/>
    <mergeCell ref="A6:B6"/>
    <mergeCell ref="A17:B17"/>
    <mergeCell ref="C17:C18"/>
    <mergeCell ref="D17:D18"/>
    <mergeCell ref="E17:E18"/>
    <mergeCell ref="F17:F18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G27:G28"/>
    <mergeCell ref="C29:C30"/>
    <mergeCell ref="D29:D30"/>
    <mergeCell ref="E29:E30"/>
    <mergeCell ref="F29:F30"/>
    <mergeCell ref="G29:G30"/>
    <mergeCell ref="C31:C32"/>
    <mergeCell ref="D31:D32"/>
    <mergeCell ref="E31:E32"/>
    <mergeCell ref="F31:F32"/>
    <mergeCell ref="G31:G32"/>
    <mergeCell ref="C33:C34"/>
    <mergeCell ref="D33:D34"/>
    <mergeCell ref="E33:E34"/>
    <mergeCell ref="F33:F34"/>
    <mergeCell ref="G33:G34"/>
    <mergeCell ref="C35:C36"/>
    <mergeCell ref="D35:D36"/>
    <mergeCell ref="E35:E36"/>
    <mergeCell ref="F35:F36"/>
    <mergeCell ref="G35:G36"/>
    <mergeCell ref="C37:C38"/>
    <mergeCell ref="D37:D38"/>
    <mergeCell ref="E37:E38"/>
    <mergeCell ref="F37:F38"/>
    <mergeCell ref="G37:G38"/>
    <mergeCell ref="C39:C40"/>
    <mergeCell ref="D39:D40"/>
    <mergeCell ref="E39:E40"/>
    <mergeCell ref="F39:F40"/>
    <mergeCell ref="G39:G40"/>
    <mergeCell ref="C41:C42"/>
    <mergeCell ref="D41:D42"/>
    <mergeCell ref="E41:E42"/>
    <mergeCell ref="F41:F42"/>
    <mergeCell ref="G41:G42"/>
    <mergeCell ref="C43:C44"/>
    <mergeCell ref="D43:D44"/>
    <mergeCell ref="E43:E44"/>
    <mergeCell ref="F43:F44"/>
    <mergeCell ref="G43:G44"/>
    <mergeCell ref="C45:C46"/>
    <mergeCell ref="D45:D46"/>
    <mergeCell ref="E45:E46"/>
    <mergeCell ref="F45:F46"/>
    <mergeCell ref="G45:G46"/>
    <mergeCell ref="C47:C48"/>
    <mergeCell ref="D47:D48"/>
    <mergeCell ref="E47:E48"/>
    <mergeCell ref="F47:F48"/>
    <mergeCell ref="G47:G48"/>
    <mergeCell ref="A49:B49"/>
    <mergeCell ref="C49:C50"/>
    <mergeCell ref="D49:D50"/>
    <mergeCell ref="E49:E50"/>
    <mergeCell ref="F49:F50"/>
    <mergeCell ref="G49:G50"/>
    <mergeCell ref="A50:B50"/>
    <mergeCell ref="A59:B59"/>
    <mergeCell ref="F59:G59"/>
    <mergeCell ref="A51:B51"/>
    <mergeCell ref="C51:C52"/>
    <mergeCell ref="D51:D52"/>
    <mergeCell ref="E51:E52"/>
    <mergeCell ref="F51:F52"/>
    <mergeCell ref="G51:G52"/>
    <mergeCell ref="A52:B52"/>
    <mergeCell ref="F57:G57"/>
    <mergeCell ref="A55:B55"/>
    <mergeCell ref="C55:C56"/>
    <mergeCell ref="D55:D56"/>
    <mergeCell ref="E55:E56"/>
    <mergeCell ref="F55:F56"/>
    <mergeCell ref="G55:G56"/>
    <mergeCell ref="A56:B56"/>
    <mergeCell ref="A53:B53"/>
    <mergeCell ref="C53:C54"/>
    <mergeCell ref="D53:D54"/>
    <mergeCell ref="E53:E54"/>
    <mergeCell ref="F53:F54"/>
    <mergeCell ref="G53:G54"/>
    <mergeCell ref="A54:B54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"/>
  <sheetViews>
    <sheetView topLeftCell="A7" workbookViewId="0">
      <selection activeCell="J38" sqref="J38"/>
    </sheetView>
  </sheetViews>
  <sheetFormatPr defaultRowHeight="13.5"/>
  <cols>
    <col min="1" max="1" width="18.44140625" customWidth="1"/>
    <col min="2" max="2" width="11" style="163" customWidth="1"/>
    <col min="3" max="5" width="11" customWidth="1"/>
    <col min="6" max="6" width="12.5546875" customWidth="1"/>
    <col min="257" max="257" width="18.44140625" customWidth="1"/>
    <col min="258" max="261" width="11" customWidth="1"/>
    <col min="262" max="262" width="12.5546875" customWidth="1"/>
    <col min="513" max="513" width="18.44140625" customWidth="1"/>
    <col min="514" max="517" width="11" customWidth="1"/>
    <col min="518" max="518" width="12.5546875" customWidth="1"/>
    <col min="769" max="769" width="18.44140625" customWidth="1"/>
    <col min="770" max="773" width="11" customWidth="1"/>
    <col min="774" max="774" width="12.5546875" customWidth="1"/>
    <col min="1025" max="1025" width="18.44140625" customWidth="1"/>
    <col min="1026" max="1029" width="11" customWidth="1"/>
    <col min="1030" max="1030" width="12.5546875" customWidth="1"/>
    <col min="1281" max="1281" width="18.44140625" customWidth="1"/>
    <col min="1282" max="1285" width="11" customWidth="1"/>
    <col min="1286" max="1286" width="12.5546875" customWidth="1"/>
    <col min="1537" max="1537" width="18.44140625" customWidth="1"/>
    <col min="1538" max="1541" width="11" customWidth="1"/>
    <col min="1542" max="1542" width="12.5546875" customWidth="1"/>
    <col min="1793" max="1793" width="18.44140625" customWidth="1"/>
    <col min="1794" max="1797" width="11" customWidth="1"/>
    <col min="1798" max="1798" width="12.5546875" customWidth="1"/>
    <col min="2049" max="2049" width="18.44140625" customWidth="1"/>
    <col min="2050" max="2053" width="11" customWidth="1"/>
    <col min="2054" max="2054" width="12.5546875" customWidth="1"/>
    <col min="2305" max="2305" width="18.44140625" customWidth="1"/>
    <col min="2306" max="2309" width="11" customWidth="1"/>
    <col min="2310" max="2310" width="12.5546875" customWidth="1"/>
    <col min="2561" max="2561" width="18.44140625" customWidth="1"/>
    <col min="2562" max="2565" width="11" customWidth="1"/>
    <col min="2566" max="2566" width="12.5546875" customWidth="1"/>
    <col min="2817" max="2817" width="18.44140625" customWidth="1"/>
    <col min="2818" max="2821" width="11" customWidth="1"/>
    <col min="2822" max="2822" width="12.5546875" customWidth="1"/>
    <col min="3073" max="3073" width="18.44140625" customWidth="1"/>
    <col min="3074" max="3077" width="11" customWidth="1"/>
    <col min="3078" max="3078" width="12.5546875" customWidth="1"/>
    <col min="3329" max="3329" width="18.44140625" customWidth="1"/>
    <col min="3330" max="3333" width="11" customWidth="1"/>
    <col min="3334" max="3334" width="12.5546875" customWidth="1"/>
    <col min="3585" max="3585" width="18.44140625" customWidth="1"/>
    <col min="3586" max="3589" width="11" customWidth="1"/>
    <col min="3590" max="3590" width="12.5546875" customWidth="1"/>
    <col min="3841" max="3841" width="18.44140625" customWidth="1"/>
    <col min="3842" max="3845" width="11" customWidth="1"/>
    <col min="3846" max="3846" width="12.5546875" customWidth="1"/>
    <col min="4097" max="4097" width="18.44140625" customWidth="1"/>
    <col min="4098" max="4101" width="11" customWidth="1"/>
    <col min="4102" max="4102" width="12.5546875" customWidth="1"/>
    <col min="4353" max="4353" width="18.44140625" customWidth="1"/>
    <col min="4354" max="4357" width="11" customWidth="1"/>
    <col min="4358" max="4358" width="12.5546875" customWidth="1"/>
    <col min="4609" max="4609" width="18.44140625" customWidth="1"/>
    <col min="4610" max="4613" width="11" customWidth="1"/>
    <col min="4614" max="4614" width="12.5546875" customWidth="1"/>
    <col min="4865" max="4865" width="18.44140625" customWidth="1"/>
    <col min="4866" max="4869" width="11" customWidth="1"/>
    <col min="4870" max="4870" width="12.5546875" customWidth="1"/>
    <col min="5121" max="5121" width="18.44140625" customWidth="1"/>
    <col min="5122" max="5125" width="11" customWidth="1"/>
    <col min="5126" max="5126" width="12.5546875" customWidth="1"/>
    <col min="5377" max="5377" width="18.44140625" customWidth="1"/>
    <col min="5378" max="5381" width="11" customWidth="1"/>
    <col min="5382" max="5382" width="12.5546875" customWidth="1"/>
    <col min="5633" max="5633" width="18.44140625" customWidth="1"/>
    <col min="5634" max="5637" width="11" customWidth="1"/>
    <col min="5638" max="5638" width="12.5546875" customWidth="1"/>
    <col min="5889" max="5889" width="18.44140625" customWidth="1"/>
    <col min="5890" max="5893" width="11" customWidth="1"/>
    <col min="5894" max="5894" width="12.5546875" customWidth="1"/>
    <col min="6145" max="6145" width="18.44140625" customWidth="1"/>
    <col min="6146" max="6149" width="11" customWidth="1"/>
    <col min="6150" max="6150" width="12.5546875" customWidth="1"/>
    <col min="6401" max="6401" width="18.44140625" customWidth="1"/>
    <col min="6402" max="6405" width="11" customWidth="1"/>
    <col min="6406" max="6406" width="12.5546875" customWidth="1"/>
    <col min="6657" max="6657" width="18.44140625" customWidth="1"/>
    <col min="6658" max="6661" width="11" customWidth="1"/>
    <col min="6662" max="6662" width="12.5546875" customWidth="1"/>
    <col min="6913" max="6913" width="18.44140625" customWidth="1"/>
    <col min="6914" max="6917" width="11" customWidth="1"/>
    <col min="6918" max="6918" width="12.5546875" customWidth="1"/>
    <col min="7169" max="7169" width="18.44140625" customWidth="1"/>
    <col min="7170" max="7173" width="11" customWidth="1"/>
    <col min="7174" max="7174" width="12.5546875" customWidth="1"/>
    <col min="7425" max="7425" width="18.44140625" customWidth="1"/>
    <col min="7426" max="7429" width="11" customWidth="1"/>
    <col min="7430" max="7430" width="12.5546875" customWidth="1"/>
    <col min="7681" max="7681" width="18.44140625" customWidth="1"/>
    <col min="7682" max="7685" width="11" customWidth="1"/>
    <col min="7686" max="7686" width="12.5546875" customWidth="1"/>
    <col min="7937" max="7937" width="18.44140625" customWidth="1"/>
    <col min="7938" max="7941" width="11" customWidth="1"/>
    <col min="7942" max="7942" width="12.5546875" customWidth="1"/>
    <col min="8193" max="8193" width="18.44140625" customWidth="1"/>
    <col min="8194" max="8197" width="11" customWidth="1"/>
    <col min="8198" max="8198" width="12.5546875" customWidth="1"/>
    <col min="8449" max="8449" width="18.44140625" customWidth="1"/>
    <col min="8450" max="8453" width="11" customWidth="1"/>
    <col min="8454" max="8454" width="12.5546875" customWidth="1"/>
    <col min="8705" max="8705" width="18.44140625" customWidth="1"/>
    <col min="8706" max="8709" width="11" customWidth="1"/>
    <col min="8710" max="8710" width="12.5546875" customWidth="1"/>
    <col min="8961" max="8961" width="18.44140625" customWidth="1"/>
    <col min="8962" max="8965" width="11" customWidth="1"/>
    <col min="8966" max="8966" width="12.5546875" customWidth="1"/>
    <col min="9217" max="9217" width="18.44140625" customWidth="1"/>
    <col min="9218" max="9221" width="11" customWidth="1"/>
    <col min="9222" max="9222" width="12.5546875" customWidth="1"/>
    <col min="9473" max="9473" width="18.44140625" customWidth="1"/>
    <col min="9474" max="9477" width="11" customWidth="1"/>
    <col min="9478" max="9478" width="12.5546875" customWidth="1"/>
    <col min="9729" max="9729" width="18.44140625" customWidth="1"/>
    <col min="9730" max="9733" width="11" customWidth="1"/>
    <col min="9734" max="9734" width="12.5546875" customWidth="1"/>
    <col min="9985" max="9985" width="18.44140625" customWidth="1"/>
    <col min="9986" max="9989" width="11" customWidth="1"/>
    <col min="9990" max="9990" width="12.5546875" customWidth="1"/>
    <col min="10241" max="10241" width="18.44140625" customWidth="1"/>
    <col min="10242" max="10245" width="11" customWidth="1"/>
    <col min="10246" max="10246" width="12.5546875" customWidth="1"/>
    <col min="10497" max="10497" width="18.44140625" customWidth="1"/>
    <col min="10498" max="10501" width="11" customWidth="1"/>
    <col min="10502" max="10502" width="12.5546875" customWidth="1"/>
    <col min="10753" max="10753" width="18.44140625" customWidth="1"/>
    <col min="10754" max="10757" width="11" customWidth="1"/>
    <col min="10758" max="10758" width="12.5546875" customWidth="1"/>
    <col min="11009" max="11009" width="18.44140625" customWidth="1"/>
    <col min="11010" max="11013" width="11" customWidth="1"/>
    <col min="11014" max="11014" width="12.5546875" customWidth="1"/>
    <col min="11265" max="11265" width="18.44140625" customWidth="1"/>
    <col min="11266" max="11269" width="11" customWidth="1"/>
    <col min="11270" max="11270" width="12.5546875" customWidth="1"/>
    <col min="11521" max="11521" width="18.44140625" customWidth="1"/>
    <col min="11522" max="11525" width="11" customWidth="1"/>
    <col min="11526" max="11526" width="12.5546875" customWidth="1"/>
    <col min="11777" max="11777" width="18.44140625" customWidth="1"/>
    <col min="11778" max="11781" width="11" customWidth="1"/>
    <col min="11782" max="11782" width="12.5546875" customWidth="1"/>
    <col min="12033" max="12033" width="18.44140625" customWidth="1"/>
    <col min="12034" max="12037" width="11" customWidth="1"/>
    <col min="12038" max="12038" width="12.5546875" customWidth="1"/>
    <col min="12289" max="12289" width="18.44140625" customWidth="1"/>
    <col min="12290" max="12293" width="11" customWidth="1"/>
    <col min="12294" max="12294" width="12.5546875" customWidth="1"/>
    <col min="12545" max="12545" width="18.44140625" customWidth="1"/>
    <col min="12546" max="12549" width="11" customWidth="1"/>
    <col min="12550" max="12550" width="12.5546875" customWidth="1"/>
    <col min="12801" max="12801" width="18.44140625" customWidth="1"/>
    <col min="12802" max="12805" width="11" customWidth="1"/>
    <col min="12806" max="12806" width="12.5546875" customWidth="1"/>
    <col min="13057" max="13057" width="18.44140625" customWidth="1"/>
    <col min="13058" max="13061" width="11" customWidth="1"/>
    <col min="13062" max="13062" width="12.5546875" customWidth="1"/>
    <col min="13313" max="13313" width="18.44140625" customWidth="1"/>
    <col min="13314" max="13317" width="11" customWidth="1"/>
    <col min="13318" max="13318" width="12.5546875" customWidth="1"/>
    <col min="13569" max="13569" width="18.44140625" customWidth="1"/>
    <col min="13570" max="13573" width="11" customWidth="1"/>
    <col min="13574" max="13574" width="12.5546875" customWidth="1"/>
    <col min="13825" max="13825" width="18.44140625" customWidth="1"/>
    <col min="13826" max="13829" width="11" customWidth="1"/>
    <col min="13830" max="13830" width="12.5546875" customWidth="1"/>
    <col min="14081" max="14081" width="18.44140625" customWidth="1"/>
    <col min="14082" max="14085" width="11" customWidth="1"/>
    <col min="14086" max="14086" width="12.5546875" customWidth="1"/>
    <col min="14337" max="14337" width="18.44140625" customWidth="1"/>
    <col min="14338" max="14341" width="11" customWidth="1"/>
    <col min="14342" max="14342" width="12.5546875" customWidth="1"/>
    <col min="14593" max="14593" width="18.44140625" customWidth="1"/>
    <col min="14594" max="14597" width="11" customWidth="1"/>
    <col min="14598" max="14598" width="12.5546875" customWidth="1"/>
    <col min="14849" max="14849" width="18.44140625" customWidth="1"/>
    <col min="14850" max="14853" width="11" customWidth="1"/>
    <col min="14854" max="14854" width="12.5546875" customWidth="1"/>
    <col min="15105" max="15105" width="18.44140625" customWidth="1"/>
    <col min="15106" max="15109" width="11" customWidth="1"/>
    <col min="15110" max="15110" width="12.5546875" customWidth="1"/>
    <col min="15361" max="15361" width="18.44140625" customWidth="1"/>
    <col min="15362" max="15365" width="11" customWidth="1"/>
    <col min="15366" max="15366" width="12.5546875" customWidth="1"/>
    <col min="15617" max="15617" width="18.44140625" customWidth="1"/>
    <col min="15618" max="15621" width="11" customWidth="1"/>
    <col min="15622" max="15622" width="12.5546875" customWidth="1"/>
    <col min="15873" max="15873" width="18.44140625" customWidth="1"/>
    <col min="15874" max="15877" width="11" customWidth="1"/>
    <col min="15878" max="15878" width="12.5546875" customWidth="1"/>
    <col min="16129" max="16129" width="18.44140625" customWidth="1"/>
    <col min="16130" max="16133" width="11" customWidth="1"/>
    <col min="16134" max="16134" width="12.5546875" customWidth="1"/>
  </cols>
  <sheetData>
    <row r="1" spans="1:6" ht="22.5">
      <c r="A1" s="244" t="s">
        <v>266</v>
      </c>
      <c r="B1" s="244"/>
      <c r="C1" s="244"/>
      <c r="D1" s="244"/>
      <c r="E1" s="244"/>
      <c r="F1" s="244"/>
    </row>
    <row r="2" spans="1:6" ht="22.5">
      <c r="A2" s="244" t="s">
        <v>162</v>
      </c>
      <c r="B2" s="244"/>
      <c r="C2" s="244"/>
      <c r="D2" s="244"/>
      <c r="E2" s="244"/>
      <c r="F2" s="244"/>
    </row>
    <row r="3" spans="1:6" ht="8.25" customHeight="1">
      <c r="A3" s="1"/>
    </row>
    <row r="4" spans="1:6" ht="14.25" customHeight="1" thickBot="1">
      <c r="A4" s="101" t="s">
        <v>3</v>
      </c>
      <c r="B4" s="164"/>
      <c r="C4" s="10"/>
      <c r="D4" s="10"/>
      <c r="E4" s="10"/>
      <c r="F4" s="107" t="s">
        <v>52</v>
      </c>
    </row>
    <row r="5" spans="1:6" ht="21" customHeight="1">
      <c r="A5" s="102" t="s">
        <v>7</v>
      </c>
      <c r="B5" s="247" t="s">
        <v>163</v>
      </c>
      <c r="C5" s="248"/>
      <c r="D5" s="247" t="s">
        <v>164</v>
      </c>
      <c r="E5" s="249"/>
      <c r="F5" s="247" t="s">
        <v>113</v>
      </c>
    </row>
    <row r="6" spans="1:6" ht="16.5" customHeight="1">
      <c r="A6" s="100"/>
      <c r="B6" s="165" t="s">
        <v>9</v>
      </c>
      <c r="C6" s="8" t="s">
        <v>11</v>
      </c>
      <c r="D6" s="7" t="s">
        <v>9</v>
      </c>
      <c r="E6" s="7" t="s">
        <v>11</v>
      </c>
      <c r="F6" s="278"/>
    </row>
    <row r="7" spans="1:6" ht="22.5" customHeight="1">
      <c r="A7" s="166" t="s">
        <v>2</v>
      </c>
      <c r="B7" s="167" t="s">
        <v>165</v>
      </c>
      <c r="C7" s="168" t="s">
        <v>12</v>
      </c>
      <c r="D7" s="15" t="s">
        <v>165</v>
      </c>
      <c r="E7" s="15" t="s">
        <v>12</v>
      </c>
      <c r="F7" s="15" t="s">
        <v>51</v>
      </c>
    </row>
    <row r="8" spans="1:6" ht="6" customHeight="1">
      <c r="A8" s="100"/>
      <c r="B8" s="169"/>
      <c r="C8" s="4"/>
      <c r="D8" s="4"/>
      <c r="E8" s="4"/>
      <c r="F8" s="4"/>
    </row>
    <row r="9" spans="1:6" ht="18" customHeight="1">
      <c r="A9" s="100">
        <v>2009</v>
      </c>
      <c r="B9" s="170">
        <v>95661</v>
      </c>
      <c r="C9" s="171">
        <v>100</v>
      </c>
      <c r="D9" s="171">
        <v>80317</v>
      </c>
      <c r="E9" s="171">
        <v>100</v>
      </c>
      <c r="F9" s="100">
        <v>83.9</v>
      </c>
    </row>
    <row r="10" spans="1:6" ht="18" customHeight="1">
      <c r="A10" s="100">
        <v>2009</v>
      </c>
      <c r="B10" s="170">
        <v>95661</v>
      </c>
      <c r="C10" s="171">
        <v>100</v>
      </c>
      <c r="D10" s="171">
        <v>80317</v>
      </c>
      <c r="E10" s="171">
        <v>100</v>
      </c>
      <c r="F10" s="100">
        <v>83.9</v>
      </c>
    </row>
    <row r="11" spans="1:6" s="44" customFormat="1" ht="18" customHeight="1">
      <c r="A11" s="100">
        <v>2010</v>
      </c>
      <c r="B11" s="170">
        <v>97253</v>
      </c>
      <c r="C11" s="171">
        <v>100</v>
      </c>
      <c r="D11" s="171">
        <v>85600</v>
      </c>
      <c r="E11" s="171">
        <v>100</v>
      </c>
      <c r="F11" s="172">
        <f>D11/B11*100</f>
        <v>88.017850349089485</v>
      </c>
    </row>
    <row r="12" spans="1:6" s="44" customFormat="1" ht="18" customHeight="1">
      <c r="A12" s="100">
        <v>2011</v>
      </c>
      <c r="B12" s="170">
        <v>108260</v>
      </c>
      <c r="C12" s="171">
        <v>100</v>
      </c>
      <c r="D12" s="171">
        <v>86722</v>
      </c>
      <c r="E12" s="171">
        <v>100</v>
      </c>
      <c r="F12" s="172">
        <f>D12/B12*100</f>
        <v>80.105302050618874</v>
      </c>
    </row>
    <row r="13" spans="1:6" ht="18" customHeight="1">
      <c r="A13" s="100">
        <v>2012</v>
      </c>
      <c r="B13" s="170">
        <v>122754</v>
      </c>
      <c r="C13" s="171">
        <v>100</v>
      </c>
      <c r="D13" s="171">
        <v>97900</v>
      </c>
      <c r="E13" s="171">
        <v>100</v>
      </c>
      <c r="F13" s="172">
        <f>D13/B13*100</f>
        <v>79.753001938837016</v>
      </c>
    </row>
    <row r="14" spans="1:6" ht="18" customHeight="1">
      <c r="A14" s="173">
        <v>2013</v>
      </c>
      <c r="B14" s="174">
        <f>SUM(B16:B43)</f>
        <v>134080</v>
      </c>
      <c r="C14" s="175">
        <f>SUM(C16:C43)</f>
        <v>100</v>
      </c>
      <c r="D14" s="175">
        <f>SUM(D16:D43)</f>
        <v>107385</v>
      </c>
      <c r="E14" s="175">
        <f>SUM(E16:E43)</f>
        <v>100</v>
      </c>
      <c r="F14" s="176">
        <f>D14/B14*100</f>
        <v>80.090244630071595</v>
      </c>
    </row>
    <row r="15" spans="1:6" ht="6.75" customHeight="1">
      <c r="A15" s="173"/>
      <c r="B15" s="177"/>
      <c r="C15" s="173"/>
      <c r="D15" s="175"/>
      <c r="E15" s="173"/>
      <c r="F15" s="178"/>
    </row>
    <row r="16" spans="1:6">
      <c r="A16" s="179" t="s">
        <v>166</v>
      </c>
      <c r="B16" s="279">
        <v>10573</v>
      </c>
      <c r="C16" s="280">
        <f>B16*100/134080</f>
        <v>7.8855906921241052</v>
      </c>
      <c r="D16" s="281">
        <v>8872</v>
      </c>
      <c r="E16" s="280">
        <f>D16*100/107385</f>
        <v>8.2618615262839317</v>
      </c>
      <c r="F16" s="282">
        <f>D16/B16*100</f>
        <v>83.911850941076324</v>
      </c>
    </row>
    <row r="17" spans="1:6" ht="22.5" customHeight="1">
      <c r="A17" s="179" t="s">
        <v>167</v>
      </c>
      <c r="B17" s="279"/>
      <c r="C17" s="280"/>
      <c r="D17" s="281"/>
      <c r="E17" s="280"/>
      <c r="F17" s="282"/>
    </row>
    <row r="18" spans="1:6" ht="13.5" customHeight="1">
      <c r="A18" s="179" t="s">
        <v>168</v>
      </c>
      <c r="B18" s="279">
        <v>5785</v>
      </c>
      <c r="C18" s="280">
        <f t="shared" ref="C18" si="0">B18*100/134080</f>
        <v>4.3145883054892602</v>
      </c>
      <c r="D18" s="281">
        <v>4915</v>
      </c>
      <c r="E18" s="280">
        <f t="shared" ref="E18" si="1">D18*100/107385</f>
        <v>4.5769893374307395</v>
      </c>
      <c r="F18" s="282">
        <f>D18/B18*100</f>
        <v>84.961106309420913</v>
      </c>
    </row>
    <row r="19" spans="1:6" ht="13.5" customHeight="1">
      <c r="A19" s="179" t="s">
        <v>169</v>
      </c>
      <c r="B19" s="279"/>
      <c r="C19" s="280"/>
      <c r="D19" s="281"/>
      <c r="E19" s="280"/>
      <c r="F19" s="282"/>
    </row>
    <row r="20" spans="1:6">
      <c r="A20" s="179" t="s">
        <v>170</v>
      </c>
      <c r="B20" s="283">
        <v>679</v>
      </c>
      <c r="C20" s="280">
        <f t="shared" ref="C20" si="2">B20*100/134080</f>
        <v>0.50641408114558473</v>
      </c>
      <c r="D20" s="284">
        <v>658</v>
      </c>
      <c r="E20" s="280">
        <f t="shared" ref="E20" si="3">D20*100/107385</f>
        <v>0.61274852167434934</v>
      </c>
      <c r="F20" s="282">
        <f>D20/B20*100</f>
        <v>96.907216494845358</v>
      </c>
    </row>
    <row r="21" spans="1:6">
      <c r="A21" s="179" t="s">
        <v>171</v>
      </c>
      <c r="B21" s="283"/>
      <c r="C21" s="280"/>
      <c r="D21" s="284"/>
      <c r="E21" s="280"/>
      <c r="F21" s="282"/>
    </row>
    <row r="22" spans="1:6">
      <c r="A22" s="179" t="s">
        <v>172</v>
      </c>
      <c r="B22" s="279">
        <v>3874</v>
      </c>
      <c r="C22" s="280">
        <f t="shared" ref="C22" si="4">B22*100/134080</f>
        <v>2.8893198090692125</v>
      </c>
      <c r="D22" s="285">
        <v>3105</v>
      </c>
      <c r="E22" s="280">
        <f t="shared" ref="E22" si="5">D22*100/107385</f>
        <v>2.8914652884481074</v>
      </c>
      <c r="F22" s="282">
        <f>D22/B22*100</f>
        <v>80.149716055756329</v>
      </c>
    </row>
    <row r="23" spans="1:6" ht="13.5" customHeight="1">
      <c r="A23" s="179" t="s">
        <v>173</v>
      </c>
      <c r="B23" s="279"/>
      <c r="C23" s="280"/>
      <c r="D23" s="285"/>
      <c r="E23" s="280"/>
      <c r="F23" s="282"/>
    </row>
    <row r="24" spans="1:6">
      <c r="A24" s="179" t="s">
        <v>174</v>
      </c>
      <c r="B24" s="279">
        <v>5168</v>
      </c>
      <c r="C24" s="280">
        <f t="shared" ref="C24" si="6">B24*100/134080</f>
        <v>3.8544152744630074</v>
      </c>
      <c r="D24" s="281">
        <v>5003</v>
      </c>
      <c r="E24" s="280">
        <f t="shared" ref="E24" si="7">D24*100/107385</f>
        <v>4.6589374679890119</v>
      </c>
      <c r="F24" s="282">
        <f>D24/B24*100</f>
        <v>96.807275541795661</v>
      </c>
    </row>
    <row r="25" spans="1:6" ht="13.5" customHeight="1">
      <c r="A25" s="179" t="s">
        <v>175</v>
      </c>
      <c r="B25" s="279"/>
      <c r="C25" s="280"/>
      <c r="D25" s="281"/>
      <c r="E25" s="280"/>
      <c r="F25" s="282"/>
    </row>
    <row r="26" spans="1:6">
      <c r="A26" s="179" t="s">
        <v>176</v>
      </c>
      <c r="B26" s="279">
        <v>50441</v>
      </c>
      <c r="C26" s="280">
        <f t="shared" ref="C26" si="8">B26*100/134080</f>
        <v>37.620077565632457</v>
      </c>
      <c r="D26" s="281">
        <v>40147</v>
      </c>
      <c r="E26" s="280">
        <f t="shared" ref="E26" si="9">D26*100/107385</f>
        <v>37.386040880942403</v>
      </c>
      <c r="F26" s="282">
        <f>D26/B26*100</f>
        <v>79.591998572589759</v>
      </c>
    </row>
    <row r="27" spans="1:6" ht="13.5" customHeight="1">
      <c r="A27" s="179" t="s">
        <v>177</v>
      </c>
      <c r="B27" s="279"/>
      <c r="C27" s="280"/>
      <c r="D27" s="281"/>
      <c r="E27" s="280"/>
      <c r="F27" s="282"/>
    </row>
    <row r="28" spans="1:6">
      <c r="A28" s="179" t="s">
        <v>178</v>
      </c>
      <c r="B28" s="279">
        <v>1999</v>
      </c>
      <c r="C28" s="280">
        <f t="shared" ref="C28" si="10">B28*100/134080</f>
        <v>1.490900954653938</v>
      </c>
      <c r="D28" s="281">
        <v>1935</v>
      </c>
      <c r="E28" s="280">
        <f t="shared" ref="E28" si="11">D28*100/107385</f>
        <v>1.8019276435256322</v>
      </c>
      <c r="F28" s="282">
        <f>D28/B28*100</f>
        <v>96.7983991995998</v>
      </c>
    </row>
    <row r="29" spans="1:6">
      <c r="A29" s="179" t="s">
        <v>179</v>
      </c>
      <c r="B29" s="279"/>
      <c r="C29" s="280"/>
      <c r="D29" s="281"/>
      <c r="E29" s="280"/>
      <c r="F29" s="282"/>
    </row>
    <row r="30" spans="1:6">
      <c r="A30" s="179" t="s">
        <v>180</v>
      </c>
      <c r="B30" s="279">
        <v>91</v>
      </c>
      <c r="C30" s="280">
        <f t="shared" ref="C30" si="12">B30*100/134080</f>
        <v>6.7869928400954654E-2</v>
      </c>
      <c r="D30" s="281">
        <v>89</v>
      </c>
      <c r="E30" s="280">
        <f t="shared" ref="E30" si="13">D30*100/107385</f>
        <v>8.2879359314615639E-2</v>
      </c>
      <c r="F30" s="282">
        <f>D30/B30*100</f>
        <v>97.802197802197796</v>
      </c>
    </row>
    <row r="31" spans="1:6" ht="21.75" customHeight="1">
      <c r="A31" s="180" t="s">
        <v>181</v>
      </c>
      <c r="B31" s="279"/>
      <c r="C31" s="280"/>
      <c r="D31" s="281"/>
      <c r="E31" s="280"/>
      <c r="F31" s="282"/>
    </row>
    <row r="32" spans="1:6" ht="13.5" customHeight="1">
      <c r="A32" s="179" t="s">
        <v>182</v>
      </c>
      <c r="B32" s="279">
        <v>4886</v>
      </c>
      <c r="C32" s="280">
        <f t="shared" ref="C32" si="14">B32*100/134080</f>
        <v>3.6440930787589498</v>
      </c>
      <c r="D32" s="281">
        <v>2753</v>
      </c>
      <c r="E32" s="280">
        <f t="shared" ref="E32" si="15">D32*100/107385</f>
        <v>2.5636727662150207</v>
      </c>
      <c r="F32" s="282">
        <f>D32/B32*100</f>
        <v>56.344658207122386</v>
      </c>
    </row>
    <row r="33" spans="1:6" ht="21.75" customHeight="1">
      <c r="A33" s="180" t="s">
        <v>183</v>
      </c>
      <c r="B33" s="279"/>
      <c r="C33" s="280"/>
      <c r="D33" s="281"/>
      <c r="E33" s="280"/>
      <c r="F33" s="282"/>
    </row>
    <row r="34" spans="1:6">
      <c r="A34" s="179" t="s">
        <v>184</v>
      </c>
      <c r="B34" s="279">
        <v>7808</v>
      </c>
      <c r="C34" s="280">
        <f t="shared" ref="C34" si="16">B34*100/134080</f>
        <v>5.8233890214797137</v>
      </c>
      <c r="D34" s="281">
        <v>3267</v>
      </c>
      <c r="E34" s="280">
        <f t="shared" ref="E34" si="17">D34*100/107385</f>
        <v>3.0423243469758345</v>
      </c>
      <c r="F34" s="282">
        <f>D34/B34*100</f>
        <v>41.841700819672127</v>
      </c>
    </row>
    <row r="35" spans="1:6" ht="13.5" customHeight="1">
      <c r="A35" s="179" t="s">
        <v>185</v>
      </c>
      <c r="B35" s="279"/>
      <c r="C35" s="280"/>
      <c r="D35" s="281"/>
      <c r="E35" s="280"/>
      <c r="F35" s="282"/>
    </row>
    <row r="36" spans="1:6" ht="13.5" customHeight="1">
      <c r="A36" s="179" t="s">
        <v>186</v>
      </c>
      <c r="B36" s="279">
        <v>7752</v>
      </c>
      <c r="C36" s="280">
        <f t="shared" ref="C36:C42" si="18">B36*100/134080</f>
        <v>5.7816229116945106</v>
      </c>
      <c r="D36" s="281">
        <v>4561</v>
      </c>
      <c r="E36" s="280">
        <f t="shared" ref="E36" si="19">D36*100/107385</f>
        <v>4.2473343576849656</v>
      </c>
      <c r="F36" s="282">
        <f>D36/B36*100</f>
        <v>58.836429308565528</v>
      </c>
    </row>
    <row r="37" spans="1:6" ht="22.5" customHeight="1">
      <c r="A37" s="180" t="s">
        <v>187</v>
      </c>
      <c r="B37" s="279"/>
      <c r="C37" s="280"/>
      <c r="D37" s="281"/>
      <c r="E37" s="280"/>
      <c r="F37" s="282"/>
    </row>
    <row r="38" spans="1:6" ht="18.75" customHeight="1">
      <c r="A38" s="179" t="s">
        <v>188</v>
      </c>
      <c r="B38" s="279" t="s">
        <v>231</v>
      </c>
      <c r="C38" s="280" t="s">
        <v>231</v>
      </c>
      <c r="D38" s="287" t="s">
        <v>231</v>
      </c>
      <c r="E38" s="280" t="s">
        <v>231</v>
      </c>
      <c r="F38" s="282" t="s">
        <v>112</v>
      </c>
    </row>
    <row r="39" spans="1:6" ht="14.25" customHeight="1">
      <c r="A39" s="179" t="s">
        <v>189</v>
      </c>
      <c r="B39" s="279"/>
      <c r="C39" s="280"/>
      <c r="D39" s="287"/>
      <c r="E39" s="280"/>
      <c r="F39" s="282"/>
    </row>
    <row r="40" spans="1:6">
      <c r="A40" s="179" t="s">
        <v>190</v>
      </c>
      <c r="B40" s="279">
        <v>1462</v>
      </c>
      <c r="C40" s="280">
        <f t="shared" si="18"/>
        <v>1.0903937947494033</v>
      </c>
      <c r="D40" s="288" t="s">
        <v>231</v>
      </c>
      <c r="E40" s="280" t="s">
        <v>231</v>
      </c>
      <c r="F40" s="282" t="s">
        <v>112</v>
      </c>
    </row>
    <row r="41" spans="1:6">
      <c r="A41" s="179" t="s">
        <v>191</v>
      </c>
      <c r="B41" s="279"/>
      <c r="C41" s="280"/>
      <c r="D41" s="288"/>
      <c r="E41" s="280"/>
      <c r="F41" s="282"/>
    </row>
    <row r="42" spans="1:6">
      <c r="A42" s="179" t="s">
        <v>192</v>
      </c>
      <c r="B42" s="279">
        <v>33562</v>
      </c>
      <c r="C42" s="280">
        <f t="shared" si="18"/>
        <v>25.031324582338904</v>
      </c>
      <c r="D42" s="287">
        <v>32080</v>
      </c>
      <c r="E42" s="280">
        <f t="shared" ref="E42" si="20">D42*100/107385</f>
        <v>29.873818503515388</v>
      </c>
      <c r="F42" s="282">
        <f>D42/B42*100</f>
        <v>95.584291758536438</v>
      </c>
    </row>
    <row r="43" spans="1:6" ht="14.25" thickBot="1">
      <c r="A43" s="181" t="s">
        <v>193</v>
      </c>
      <c r="B43" s="289"/>
      <c r="C43" s="280"/>
      <c r="D43" s="290"/>
      <c r="E43" s="280"/>
      <c r="F43" s="282"/>
    </row>
    <row r="44" spans="1:6">
      <c r="A44" s="182"/>
      <c r="B44" s="183"/>
      <c r="C44" s="182"/>
      <c r="D44" s="182"/>
      <c r="E44" s="182"/>
      <c r="F44" s="109"/>
    </row>
    <row r="45" spans="1:6" ht="13.5" customHeight="1">
      <c r="A45" s="286" t="s">
        <v>160</v>
      </c>
      <c r="B45" s="286"/>
      <c r="C45" s="286"/>
      <c r="D45" s="286"/>
      <c r="E45" s="243" t="s">
        <v>194</v>
      </c>
      <c r="F45" s="243"/>
    </row>
  </sheetData>
  <mergeCells count="77">
    <mergeCell ref="F42:F43"/>
    <mergeCell ref="A45:D45"/>
    <mergeCell ref="E45:F45"/>
    <mergeCell ref="B38:B39"/>
    <mergeCell ref="C38:C39"/>
    <mergeCell ref="D38:D39"/>
    <mergeCell ref="E38:E39"/>
    <mergeCell ref="F38:F39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B34:B35"/>
    <mergeCell ref="C34:C35"/>
    <mergeCell ref="D34:D35"/>
    <mergeCell ref="E34:E35"/>
    <mergeCell ref="F34:F35"/>
    <mergeCell ref="B36:B37"/>
    <mergeCell ref="C36:C37"/>
    <mergeCell ref="D36:D37"/>
    <mergeCell ref="E36:E37"/>
    <mergeCell ref="F36:F37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A1:F1"/>
    <mergeCell ref="A2:F2"/>
    <mergeCell ref="B5:C5"/>
    <mergeCell ref="D5:E5"/>
    <mergeCell ref="F5:F6"/>
    <mergeCell ref="B16:B17"/>
    <mergeCell ref="C16:C17"/>
    <mergeCell ref="D16:D17"/>
    <mergeCell ref="E16:E17"/>
    <mergeCell ref="F16:F1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topLeftCell="A7" workbookViewId="0">
      <selection activeCell="D27" sqref="D27:E27"/>
    </sheetView>
  </sheetViews>
  <sheetFormatPr defaultRowHeight="13.5"/>
  <cols>
    <col min="1" max="1" width="19" customWidth="1"/>
    <col min="2" max="2" width="11.21875" customWidth="1"/>
    <col min="3" max="5" width="14.77734375" customWidth="1"/>
    <col min="257" max="257" width="19" customWidth="1"/>
    <col min="258" max="258" width="11.21875" customWidth="1"/>
    <col min="259" max="261" width="14.77734375" customWidth="1"/>
    <col min="513" max="513" width="19" customWidth="1"/>
    <col min="514" max="514" width="11.21875" customWidth="1"/>
    <col min="515" max="517" width="14.77734375" customWidth="1"/>
    <col min="769" max="769" width="19" customWidth="1"/>
    <col min="770" max="770" width="11.21875" customWidth="1"/>
    <col min="771" max="773" width="14.77734375" customWidth="1"/>
    <col min="1025" max="1025" width="19" customWidth="1"/>
    <col min="1026" max="1026" width="11.21875" customWidth="1"/>
    <col min="1027" max="1029" width="14.77734375" customWidth="1"/>
    <col min="1281" max="1281" width="19" customWidth="1"/>
    <col min="1282" max="1282" width="11.21875" customWidth="1"/>
    <col min="1283" max="1285" width="14.77734375" customWidth="1"/>
    <col min="1537" max="1537" width="19" customWidth="1"/>
    <col min="1538" max="1538" width="11.21875" customWidth="1"/>
    <col min="1539" max="1541" width="14.77734375" customWidth="1"/>
    <col min="1793" max="1793" width="19" customWidth="1"/>
    <col min="1794" max="1794" width="11.21875" customWidth="1"/>
    <col min="1795" max="1797" width="14.77734375" customWidth="1"/>
    <col min="2049" max="2049" width="19" customWidth="1"/>
    <col min="2050" max="2050" width="11.21875" customWidth="1"/>
    <col min="2051" max="2053" width="14.77734375" customWidth="1"/>
    <col min="2305" max="2305" width="19" customWidth="1"/>
    <col min="2306" max="2306" width="11.21875" customWidth="1"/>
    <col min="2307" max="2309" width="14.77734375" customWidth="1"/>
    <col min="2561" max="2561" width="19" customWidth="1"/>
    <col min="2562" max="2562" width="11.21875" customWidth="1"/>
    <col min="2563" max="2565" width="14.77734375" customWidth="1"/>
    <col min="2817" max="2817" width="19" customWidth="1"/>
    <col min="2818" max="2818" width="11.21875" customWidth="1"/>
    <col min="2819" max="2821" width="14.77734375" customWidth="1"/>
    <col min="3073" max="3073" width="19" customWidth="1"/>
    <col min="3074" max="3074" width="11.21875" customWidth="1"/>
    <col min="3075" max="3077" width="14.77734375" customWidth="1"/>
    <col min="3329" max="3329" width="19" customWidth="1"/>
    <col min="3330" max="3330" width="11.21875" customWidth="1"/>
    <col min="3331" max="3333" width="14.77734375" customWidth="1"/>
    <col min="3585" max="3585" width="19" customWidth="1"/>
    <col min="3586" max="3586" width="11.21875" customWidth="1"/>
    <col min="3587" max="3589" width="14.77734375" customWidth="1"/>
    <col min="3841" max="3841" width="19" customWidth="1"/>
    <col min="3842" max="3842" width="11.21875" customWidth="1"/>
    <col min="3843" max="3845" width="14.77734375" customWidth="1"/>
    <col min="4097" max="4097" width="19" customWidth="1"/>
    <col min="4098" max="4098" width="11.21875" customWidth="1"/>
    <col min="4099" max="4101" width="14.77734375" customWidth="1"/>
    <col min="4353" max="4353" width="19" customWidth="1"/>
    <col min="4354" max="4354" width="11.21875" customWidth="1"/>
    <col min="4355" max="4357" width="14.77734375" customWidth="1"/>
    <col min="4609" max="4609" width="19" customWidth="1"/>
    <col min="4610" max="4610" width="11.21875" customWidth="1"/>
    <col min="4611" max="4613" width="14.77734375" customWidth="1"/>
    <col min="4865" max="4865" width="19" customWidth="1"/>
    <col min="4866" max="4866" width="11.21875" customWidth="1"/>
    <col min="4867" max="4869" width="14.77734375" customWidth="1"/>
    <col min="5121" max="5121" width="19" customWidth="1"/>
    <col min="5122" max="5122" width="11.21875" customWidth="1"/>
    <col min="5123" max="5125" width="14.77734375" customWidth="1"/>
    <col min="5377" max="5377" width="19" customWidth="1"/>
    <col min="5378" max="5378" width="11.21875" customWidth="1"/>
    <col min="5379" max="5381" width="14.77734375" customWidth="1"/>
    <col min="5633" max="5633" width="19" customWidth="1"/>
    <col min="5634" max="5634" width="11.21875" customWidth="1"/>
    <col min="5635" max="5637" width="14.77734375" customWidth="1"/>
    <col min="5889" max="5889" width="19" customWidth="1"/>
    <col min="5890" max="5890" width="11.21875" customWidth="1"/>
    <col min="5891" max="5893" width="14.77734375" customWidth="1"/>
    <col min="6145" max="6145" width="19" customWidth="1"/>
    <col min="6146" max="6146" width="11.21875" customWidth="1"/>
    <col min="6147" max="6149" width="14.77734375" customWidth="1"/>
    <col min="6401" max="6401" width="19" customWidth="1"/>
    <col min="6402" max="6402" width="11.21875" customWidth="1"/>
    <col min="6403" max="6405" width="14.77734375" customWidth="1"/>
    <col min="6657" max="6657" width="19" customWidth="1"/>
    <col min="6658" max="6658" width="11.21875" customWidth="1"/>
    <col min="6659" max="6661" width="14.77734375" customWidth="1"/>
    <col min="6913" max="6913" width="19" customWidth="1"/>
    <col min="6914" max="6914" width="11.21875" customWidth="1"/>
    <col min="6915" max="6917" width="14.77734375" customWidth="1"/>
    <col min="7169" max="7169" width="19" customWidth="1"/>
    <col min="7170" max="7170" width="11.21875" customWidth="1"/>
    <col min="7171" max="7173" width="14.77734375" customWidth="1"/>
    <col min="7425" max="7425" width="19" customWidth="1"/>
    <col min="7426" max="7426" width="11.21875" customWidth="1"/>
    <col min="7427" max="7429" width="14.77734375" customWidth="1"/>
    <col min="7681" max="7681" width="19" customWidth="1"/>
    <col min="7682" max="7682" width="11.21875" customWidth="1"/>
    <col min="7683" max="7685" width="14.77734375" customWidth="1"/>
    <col min="7937" max="7937" width="19" customWidth="1"/>
    <col min="7938" max="7938" width="11.21875" customWidth="1"/>
    <col min="7939" max="7941" width="14.77734375" customWidth="1"/>
    <col min="8193" max="8193" width="19" customWidth="1"/>
    <col min="8194" max="8194" width="11.21875" customWidth="1"/>
    <col min="8195" max="8197" width="14.77734375" customWidth="1"/>
    <col min="8449" max="8449" width="19" customWidth="1"/>
    <col min="8450" max="8450" width="11.21875" customWidth="1"/>
    <col min="8451" max="8453" width="14.77734375" customWidth="1"/>
    <col min="8705" max="8705" width="19" customWidth="1"/>
    <col min="8706" max="8706" width="11.21875" customWidth="1"/>
    <col min="8707" max="8709" width="14.77734375" customWidth="1"/>
    <col min="8961" max="8961" width="19" customWidth="1"/>
    <col min="8962" max="8962" width="11.21875" customWidth="1"/>
    <col min="8963" max="8965" width="14.77734375" customWidth="1"/>
    <col min="9217" max="9217" width="19" customWidth="1"/>
    <col min="9218" max="9218" width="11.21875" customWidth="1"/>
    <col min="9219" max="9221" width="14.77734375" customWidth="1"/>
    <col min="9473" max="9473" width="19" customWidth="1"/>
    <col min="9474" max="9474" width="11.21875" customWidth="1"/>
    <col min="9475" max="9477" width="14.77734375" customWidth="1"/>
    <col min="9729" max="9729" width="19" customWidth="1"/>
    <col min="9730" max="9730" width="11.21875" customWidth="1"/>
    <col min="9731" max="9733" width="14.77734375" customWidth="1"/>
    <col min="9985" max="9985" width="19" customWidth="1"/>
    <col min="9986" max="9986" width="11.21875" customWidth="1"/>
    <col min="9987" max="9989" width="14.77734375" customWidth="1"/>
    <col min="10241" max="10241" width="19" customWidth="1"/>
    <col min="10242" max="10242" width="11.21875" customWidth="1"/>
    <col min="10243" max="10245" width="14.77734375" customWidth="1"/>
    <col min="10497" max="10497" width="19" customWidth="1"/>
    <col min="10498" max="10498" width="11.21875" customWidth="1"/>
    <col min="10499" max="10501" width="14.77734375" customWidth="1"/>
    <col min="10753" max="10753" width="19" customWidth="1"/>
    <col min="10754" max="10754" width="11.21875" customWidth="1"/>
    <col min="10755" max="10757" width="14.77734375" customWidth="1"/>
    <col min="11009" max="11009" width="19" customWidth="1"/>
    <col min="11010" max="11010" width="11.21875" customWidth="1"/>
    <col min="11011" max="11013" width="14.77734375" customWidth="1"/>
    <col min="11265" max="11265" width="19" customWidth="1"/>
    <col min="11266" max="11266" width="11.21875" customWidth="1"/>
    <col min="11267" max="11269" width="14.77734375" customWidth="1"/>
    <col min="11521" max="11521" width="19" customWidth="1"/>
    <col min="11522" max="11522" width="11.21875" customWidth="1"/>
    <col min="11523" max="11525" width="14.77734375" customWidth="1"/>
    <col min="11777" max="11777" width="19" customWidth="1"/>
    <col min="11778" max="11778" width="11.21875" customWidth="1"/>
    <col min="11779" max="11781" width="14.77734375" customWidth="1"/>
    <col min="12033" max="12033" width="19" customWidth="1"/>
    <col min="12034" max="12034" width="11.21875" customWidth="1"/>
    <col min="12035" max="12037" width="14.77734375" customWidth="1"/>
    <col min="12289" max="12289" width="19" customWidth="1"/>
    <col min="12290" max="12290" width="11.21875" customWidth="1"/>
    <col min="12291" max="12293" width="14.77734375" customWidth="1"/>
    <col min="12545" max="12545" width="19" customWidth="1"/>
    <col min="12546" max="12546" width="11.21875" customWidth="1"/>
    <col min="12547" max="12549" width="14.77734375" customWidth="1"/>
    <col min="12801" max="12801" width="19" customWidth="1"/>
    <col min="12802" max="12802" width="11.21875" customWidth="1"/>
    <col min="12803" max="12805" width="14.77734375" customWidth="1"/>
    <col min="13057" max="13057" width="19" customWidth="1"/>
    <col min="13058" max="13058" width="11.21875" customWidth="1"/>
    <col min="13059" max="13061" width="14.77734375" customWidth="1"/>
    <col min="13313" max="13313" width="19" customWidth="1"/>
    <col min="13314" max="13314" width="11.21875" customWidth="1"/>
    <col min="13315" max="13317" width="14.77734375" customWidth="1"/>
    <col min="13569" max="13569" width="19" customWidth="1"/>
    <col min="13570" max="13570" width="11.21875" customWidth="1"/>
    <col min="13571" max="13573" width="14.77734375" customWidth="1"/>
    <col min="13825" max="13825" width="19" customWidth="1"/>
    <col min="13826" max="13826" width="11.21875" customWidth="1"/>
    <col min="13827" max="13829" width="14.77734375" customWidth="1"/>
    <col min="14081" max="14081" width="19" customWidth="1"/>
    <col min="14082" max="14082" width="11.21875" customWidth="1"/>
    <col min="14083" max="14085" width="14.77734375" customWidth="1"/>
    <col min="14337" max="14337" width="19" customWidth="1"/>
    <col min="14338" max="14338" width="11.21875" customWidth="1"/>
    <col min="14339" max="14341" width="14.77734375" customWidth="1"/>
    <col min="14593" max="14593" width="19" customWidth="1"/>
    <col min="14594" max="14594" width="11.21875" customWidth="1"/>
    <col min="14595" max="14597" width="14.77734375" customWidth="1"/>
    <col min="14849" max="14849" width="19" customWidth="1"/>
    <col min="14850" max="14850" width="11.21875" customWidth="1"/>
    <col min="14851" max="14853" width="14.77734375" customWidth="1"/>
    <col min="15105" max="15105" width="19" customWidth="1"/>
    <col min="15106" max="15106" width="11.21875" customWidth="1"/>
    <col min="15107" max="15109" width="14.77734375" customWidth="1"/>
    <col min="15361" max="15361" width="19" customWidth="1"/>
    <col min="15362" max="15362" width="11.21875" customWidth="1"/>
    <col min="15363" max="15365" width="14.77734375" customWidth="1"/>
    <col min="15617" max="15617" width="19" customWidth="1"/>
    <col min="15618" max="15618" width="11.21875" customWidth="1"/>
    <col min="15619" max="15621" width="14.77734375" customWidth="1"/>
    <col min="15873" max="15873" width="19" customWidth="1"/>
    <col min="15874" max="15874" width="11.21875" customWidth="1"/>
    <col min="15875" max="15877" width="14.77734375" customWidth="1"/>
    <col min="16129" max="16129" width="19" customWidth="1"/>
    <col min="16130" max="16130" width="11.21875" customWidth="1"/>
    <col min="16131" max="16133" width="14.77734375" customWidth="1"/>
  </cols>
  <sheetData>
    <row r="1" spans="1:5" ht="22.5">
      <c r="A1" s="244" t="s">
        <v>267</v>
      </c>
      <c r="B1" s="244"/>
      <c r="C1" s="244"/>
      <c r="D1" s="244"/>
      <c r="E1" s="244"/>
    </row>
    <row r="2" spans="1:5" ht="22.5">
      <c r="A2" s="244" t="s">
        <v>195</v>
      </c>
      <c r="B2" s="244"/>
      <c r="C2" s="244"/>
      <c r="D2" s="244"/>
      <c r="E2" s="244"/>
    </row>
    <row r="3" spans="1:5" ht="18.75">
      <c r="A3" s="1"/>
      <c r="B3" s="1"/>
    </row>
    <row r="4" spans="1:5" ht="14.25" thickBot="1">
      <c r="A4" s="101" t="s">
        <v>3</v>
      </c>
      <c r="B4" s="101"/>
      <c r="C4" s="10"/>
      <c r="D4" s="10"/>
      <c r="E4" s="36" t="s">
        <v>52</v>
      </c>
    </row>
    <row r="5" spans="1:5" ht="25.5" customHeight="1">
      <c r="A5" s="106" t="s">
        <v>196</v>
      </c>
      <c r="B5" s="184" t="s">
        <v>197</v>
      </c>
      <c r="C5" s="106" t="s">
        <v>198</v>
      </c>
      <c r="D5" s="98" t="s">
        <v>199</v>
      </c>
      <c r="E5" s="98" t="s">
        <v>200</v>
      </c>
    </row>
    <row r="6" spans="1:5" ht="25.5" customHeight="1">
      <c r="A6" s="185" t="s">
        <v>201</v>
      </c>
      <c r="B6" s="186" t="s">
        <v>202</v>
      </c>
      <c r="C6" s="185" t="s">
        <v>203</v>
      </c>
      <c r="D6" s="6" t="s">
        <v>204</v>
      </c>
      <c r="E6" s="6" t="s">
        <v>205</v>
      </c>
    </row>
    <row r="7" spans="1:5">
      <c r="A7" s="126"/>
      <c r="B7" s="128"/>
      <c r="C7" s="128"/>
      <c r="D7" s="128"/>
      <c r="E7" s="128"/>
    </row>
    <row r="8" spans="1:5" ht="36" customHeight="1">
      <c r="A8" s="132">
        <v>2009</v>
      </c>
      <c r="B8" s="77" t="s">
        <v>206</v>
      </c>
      <c r="C8" s="77">
        <v>15422</v>
      </c>
      <c r="D8" s="76">
        <v>15851</v>
      </c>
      <c r="E8" s="76">
        <v>5569</v>
      </c>
    </row>
    <row r="9" spans="1:5" ht="36" customHeight="1">
      <c r="A9" s="132">
        <v>2010</v>
      </c>
      <c r="B9" s="77" t="s">
        <v>206</v>
      </c>
      <c r="C9" s="77">
        <v>17151</v>
      </c>
      <c r="D9" s="77">
        <v>17808</v>
      </c>
      <c r="E9" s="77">
        <v>9614</v>
      </c>
    </row>
    <row r="10" spans="1:5" s="44" customFormat="1" ht="36" customHeight="1">
      <c r="A10" s="132">
        <v>2011</v>
      </c>
      <c r="B10" s="77">
        <v>7</v>
      </c>
      <c r="C10" s="77">
        <v>16023</v>
      </c>
      <c r="D10" s="77">
        <v>16840</v>
      </c>
      <c r="E10" s="77">
        <v>7508</v>
      </c>
    </row>
    <row r="11" spans="1:5" s="44" customFormat="1" ht="36" customHeight="1">
      <c r="A11" s="132">
        <v>2012</v>
      </c>
      <c r="B11" s="77">
        <v>7</v>
      </c>
      <c r="C11" s="77">
        <v>13985</v>
      </c>
      <c r="D11" s="77">
        <v>14764</v>
      </c>
      <c r="E11" s="77">
        <v>7241</v>
      </c>
    </row>
    <row r="12" spans="1:5" ht="36" customHeight="1">
      <c r="A12" s="53">
        <v>2013</v>
      </c>
      <c r="B12" s="79">
        <f>SUM(B14:B24)</f>
        <v>7</v>
      </c>
      <c r="C12" s="79">
        <f>SUM(C14:C24)</f>
        <v>12338</v>
      </c>
      <c r="D12" s="79">
        <f>SUM(D14:D24)</f>
        <v>13926</v>
      </c>
      <c r="E12" s="79">
        <f>SUM(E14:E24)</f>
        <v>3364</v>
      </c>
    </row>
    <row r="13" spans="1:5">
      <c r="A13" s="187"/>
      <c r="B13" s="188"/>
      <c r="C13" s="79"/>
      <c r="D13" s="80"/>
      <c r="E13" s="80"/>
    </row>
    <row r="14" spans="1:5" ht="28.5" customHeight="1">
      <c r="A14" s="291" t="s">
        <v>268</v>
      </c>
      <c r="B14" s="292">
        <v>1</v>
      </c>
      <c r="C14" s="293">
        <v>215</v>
      </c>
      <c r="D14" s="294">
        <v>217</v>
      </c>
      <c r="E14" s="295">
        <v>198</v>
      </c>
    </row>
    <row r="15" spans="1:5" ht="28.5" customHeight="1">
      <c r="A15" s="291"/>
      <c r="B15" s="292"/>
      <c r="C15" s="293"/>
      <c r="D15" s="294"/>
      <c r="E15" s="295"/>
    </row>
    <row r="16" spans="1:5" ht="28.5" customHeight="1">
      <c r="A16" s="291" t="s">
        <v>269</v>
      </c>
      <c r="B16" s="292">
        <v>1</v>
      </c>
      <c r="C16" s="293">
        <v>1100</v>
      </c>
      <c r="D16" s="294">
        <v>1123</v>
      </c>
      <c r="E16" s="295" t="s">
        <v>112</v>
      </c>
    </row>
    <row r="17" spans="1:5" ht="28.5" customHeight="1">
      <c r="A17" s="291"/>
      <c r="B17" s="292"/>
      <c r="C17" s="293"/>
      <c r="D17" s="294"/>
      <c r="E17" s="295"/>
    </row>
    <row r="18" spans="1:5" ht="28.5" customHeight="1">
      <c r="A18" s="291" t="s">
        <v>270</v>
      </c>
      <c r="B18" s="292">
        <v>1</v>
      </c>
      <c r="C18" s="293">
        <v>387</v>
      </c>
      <c r="D18" s="294">
        <v>413</v>
      </c>
      <c r="E18" s="295">
        <v>8</v>
      </c>
    </row>
    <row r="19" spans="1:5" ht="28.5" customHeight="1">
      <c r="A19" s="291"/>
      <c r="B19" s="292"/>
      <c r="C19" s="293"/>
      <c r="D19" s="294"/>
      <c r="E19" s="295"/>
    </row>
    <row r="20" spans="1:5" ht="28.5" customHeight="1">
      <c r="A20" s="291" t="s">
        <v>271</v>
      </c>
      <c r="B20" s="292">
        <v>1</v>
      </c>
      <c r="C20" s="293">
        <v>10445</v>
      </c>
      <c r="D20" s="294">
        <v>11975</v>
      </c>
      <c r="E20" s="295">
        <v>3104</v>
      </c>
    </row>
    <row r="21" spans="1:5" ht="28.5" customHeight="1">
      <c r="A21" s="291"/>
      <c r="B21" s="292"/>
      <c r="C21" s="293"/>
      <c r="D21" s="294"/>
      <c r="E21" s="295"/>
    </row>
    <row r="22" spans="1:5" ht="28.5" customHeight="1">
      <c r="A22" s="132" t="s">
        <v>207</v>
      </c>
      <c r="B22" s="77">
        <v>1</v>
      </c>
      <c r="C22" s="77">
        <v>136</v>
      </c>
      <c r="D22" s="76">
        <v>143</v>
      </c>
      <c r="E22" s="189">
        <v>2</v>
      </c>
    </row>
    <row r="23" spans="1:5" ht="28.5" customHeight="1">
      <c r="A23" s="132" t="s">
        <v>208</v>
      </c>
      <c r="B23" s="77">
        <v>1</v>
      </c>
      <c r="C23" s="77">
        <v>2</v>
      </c>
      <c r="D23" s="76">
        <v>2</v>
      </c>
      <c r="E23" s="189" t="s">
        <v>112</v>
      </c>
    </row>
    <row r="24" spans="1:5" ht="28.5" customHeight="1">
      <c r="A24" s="132" t="s">
        <v>209</v>
      </c>
      <c r="B24" s="77">
        <v>1</v>
      </c>
      <c r="C24" s="77">
        <v>53</v>
      </c>
      <c r="D24" s="76">
        <v>53</v>
      </c>
      <c r="E24" s="116">
        <v>52</v>
      </c>
    </row>
    <row r="25" spans="1:5" ht="14.25" thickBot="1">
      <c r="A25" s="190"/>
      <c r="B25" s="140"/>
      <c r="C25" s="191"/>
      <c r="D25" s="140"/>
      <c r="E25" s="140"/>
    </row>
    <row r="26" spans="1:5">
      <c r="A26" s="253"/>
      <c r="B26" s="253"/>
      <c r="C26" s="253"/>
      <c r="D26" s="253"/>
      <c r="E26" s="109"/>
    </row>
    <row r="27" spans="1:5">
      <c r="A27" s="162" t="s">
        <v>160</v>
      </c>
      <c r="B27" s="162"/>
      <c r="C27" s="162"/>
      <c r="D27" s="243" t="s">
        <v>161</v>
      </c>
      <c r="E27" s="243"/>
    </row>
  </sheetData>
  <mergeCells count="24">
    <mergeCell ref="D27:E27"/>
    <mergeCell ref="B16:B17"/>
    <mergeCell ref="C16:C17"/>
    <mergeCell ref="D16:D17"/>
    <mergeCell ref="E16:E17"/>
    <mergeCell ref="B18:B19"/>
    <mergeCell ref="C18:C19"/>
    <mergeCell ref="D18:D19"/>
    <mergeCell ref="E18:E19"/>
    <mergeCell ref="B20:B21"/>
    <mergeCell ref="C20:C21"/>
    <mergeCell ref="D20:D21"/>
    <mergeCell ref="E20:E21"/>
    <mergeCell ref="A26:D26"/>
    <mergeCell ref="A16:A17"/>
    <mergeCell ref="A18:A19"/>
    <mergeCell ref="A20:A21"/>
    <mergeCell ref="A1:E1"/>
    <mergeCell ref="A2:E2"/>
    <mergeCell ref="B14:B15"/>
    <mergeCell ref="C14:C15"/>
    <mergeCell ref="D14:D15"/>
    <mergeCell ref="E14:E15"/>
    <mergeCell ref="A14:A1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2"/>
  <sheetViews>
    <sheetView topLeftCell="A4" workbookViewId="0">
      <selection activeCell="K26" sqref="K26"/>
    </sheetView>
  </sheetViews>
  <sheetFormatPr defaultRowHeight="13.5"/>
  <cols>
    <col min="3" max="3" width="16.77734375" customWidth="1"/>
    <col min="4" max="5" width="14.77734375" customWidth="1"/>
    <col min="6" max="6" width="13.109375" customWidth="1"/>
    <col min="7" max="7" width="9.5546875" bestFit="1" customWidth="1"/>
  </cols>
  <sheetData>
    <row r="1" spans="1:6" ht="22.5">
      <c r="A1" s="244" t="s">
        <v>53</v>
      </c>
      <c r="B1" s="244"/>
      <c r="C1" s="244"/>
      <c r="D1" s="244"/>
      <c r="E1" s="244"/>
      <c r="F1" s="244"/>
    </row>
    <row r="2" spans="1:6" ht="22.5">
      <c r="A2" s="244" t="s">
        <v>272</v>
      </c>
      <c r="B2" s="244"/>
      <c r="C2" s="244"/>
      <c r="D2" s="244"/>
      <c r="E2" s="244"/>
      <c r="F2" s="244"/>
    </row>
    <row r="3" spans="1:6" ht="7.5" customHeight="1">
      <c r="A3" s="1"/>
    </row>
    <row r="4" spans="1:6" ht="14.25" customHeight="1" thickBot="1">
      <c r="A4" s="245" t="s">
        <v>54</v>
      </c>
      <c r="B4" s="245"/>
      <c r="C4" s="10"/>
      <c r="D4" s="10"/>
      <c r="E4" s="246" t="s">
        <v>114</v>
      </c>
      <c r="F4" s="246"/>
    </row>
    <row r="5" spans="1:6" ht="14.25" customHeight="1">
      <c r="A5" s="249" t="s">
        <v>7</v>
      </c>
      <c r="B5" s="249"/>
      <c r="C5" s="249"/>
      <c r="D5" s="21" t="s">
        <v>55</v>
      </c>
      <c r="E5" s="21" t="s">
        <v>57</v>
      </c>
      <c r="F5" s="21" t="s">
        <v>59</v>
      </c>
    </row>
    <row r="6" spans="1:6" ht="14.25" customHeight="1">
      <c r="A6" s="252" t="s">
        <v>2</v>
      </c>
      <c r="B6" s="252"/>
      <c r="C6" s="252"/>
      <c r="D6" s="6" t="s">
        <v>56</v>
      </c>
      <c r="E6" s="6" t="s">
        <v>58</v>
      </c>
      <c r="F6" s="6" t="s">
        <v>60</v>
      </c>
    </row>
    <row r="7" spans="1:6" ht="7.5" customHeight="1">
      <c r="A7" s="4"/>
      <c r="B7" s="4"/>
      <c r="C7" s="4"/>
      <c r="D7" s="38"/>
      <c r="E7" s="4"/>
      <c r="F7" s="4"/>
    </row>
    <row r="8" spans="1:6" ht="17.25" customHeight="1">
      <c r="A8" s="275">
        <v>2009</v>
      </c>
      <c r="B8" s="275"/>
      <c r="C8" s="300"/>
      <c r="D8" s="63">
        <v>69641690</v>
      </c>
      <c r="E8" s="64">
        <v>64141544</v>
      </c>
      <c r="F8" s="65">
        <v>92.1</v>
      </c>
    </row>
    <row r="9" spans="1:6" ht="17.25" customHeight="1">
      <c r="A9" s="302">
        <v>2010</v>
      </c>
      <c r="B9" s="302"/>
      <c r="C9" s="303"/>
      <c r="D9" s="66">
        <v>75304533</v>
      </c>
      <c r="E9" s="64">
        <v>70072809</v>
      </c>
      <c r="F9" s="65">
        <v>93.1</v>
      </c>
    </row>
    <row r="10" spans="1:6" s="44" customFormat="1" ht="17.25" customHeight="1">
      <c r="A10" s="302">
        <v>2011</v>
      </c>
      <c r="B10" s="302"/>
      <c r="C10" s="303"/>
      <c r="D10" s="66">
        <v>78674914</v>
      </c>
      <c r="E10" s="64">
        <v>74876545</v>
      </c>
      <c r="F10" s="65">
        <v>95.2</v>
      </c>
    </row>
    <row r="11" spans="1:6" s="44" customFormat="1" ht="17.25" customHeight="1">
      <c r="A11" s="302">
        <v>2012</v>
      </c>
      <c r="B11" s="302"/>
      <c r="C11" s="303"/>
      <c r="D11" s="66">
        <v>86873605</v>
      </c>
      <c r="E11" s="94">
        <v>82717491</v>
      </c>
      <c r="F11" s="95">
        <v>95.2</v>
      </c>
    </row>
    <row r="12" spans="1:6" ht="17.25" customHeight="1">
      <c r="A12" s="304">
        <v>2013</v>
      </c>
      <c r="B12" s="304"/>
      <c r="C12" s="305"/>
      <c r="D12" s="67">
        <f>D14</f>
        <v>77107597</v>
      </c>
      <c r="E12" s="67">
        <f>E14</f>
        <v>74048625</v>
      </c>
      <c r="F12" s="71">
        <f>F14</f>
        <v>96.032852638372319</v>
      </c>
    </row>
    <row r="13" spans="1:6" ht="8.25" customHeight="1">
      <c r="A13" s="13"/>
      <c r="B13" s="39"/>
      <c r="C13" s="53"/>
      <c r="D13" s="68"/>
      <c r="E13" s="87"/>
      <c r="F13" s="71"/>
    </row>
    <row r="14" spans="1:6" ht="15" customHeight="1">
      <c r="A14" s="33" t="s">
        <v>61</v>
      </c>
      <c r="B14" s="37" t="s">
        <v>1</v>
      </c>
      <c r="C14" s="54" t="s">
        <v>0</v>
      </c>
      <c r="D14" s="69">
        <f>SUM(D15:D16)</f>
        <v>77107597</v>
      </c>
      <c r="E14" s="88">
        <f>SUM(E15:E16)</f>
        <v>74048625</v>
      </c>
      <c r="F14" s="72">
        <f>E14/D14*100</f>
        <v>96.032852638372319</v>
      </c>
    </row>
    <row r="15" spans="1:6" ht="15" customHeight="1">
      <c r="A15" s="255" t="s">
        <v>0</v>
      </c>
      <c r="B15" s="37" t="s">
        <v>62</v>
      </c>
      <c r="C15" s="54" t="s">
        <v>244</v>
      </c>
      <c r="D15" s="69">
        <f>D17+D21+D23+D25+D27+D41+D45+D47+D49</f>
        <v>58771843</v>
      </c>
      <c r="E15" s="69">
        <f>E17+E21+E23+E25+E27+E41+E45+E47+E49</f>
        <v>56267106</v>
      </c>
      <c r="F15" s="72">
        <f>E15/D15*100</f>
        <v>95.73820239055631</v>
      </c>
    </row>
    <row r="16" spans="1:6" ht="15" customHeight="1">
      <c r="A16" s="255"/>
      <c r="B16" s="7" t="s">
        <v>64</v>
      </c>
      <c r="C16" s="54" t="s">
        <v>245</v>
      </c>
      <c r="D16" s="69">
        <f>D33+D35+D37+D39+D50</f>
        <v>18335754</v>
      </c>
      <c r="E16" s="69">
        <f>E33+E35+E37+E39+E50</f>
        <v>17781519</v>
      </c>
      <c r="F16" s="72">
        <f>E16/D16*100</f>
        <v>96.977299106434344</v>
      </c>
    </row>
    <row r="17" spans="1:6" ht="13.35" customHeight="1">
      <c r="A17" s="298" t="s">
        <v>99</v>
      </c>
      <c r="B17" s="298" t="s">
        <v>100</v>
      </c>
      <c r="C17" s="2" t="s">
        <v>66</v>
      </c>
      <c r="D17" s="314">
        <v>15708784</v>
      </c>
      <c r="E17" s="297">
        <v>15675134</v>
      </c>
      <c r="F17" s="296">
        <f>E17/D17*100</f>
        <v>99.785788639018776</v>
      </c>
    </row>
    <row r="18" spans="1:6" ht="13.35" customHeight="1">
      <c r="A18" s="299"/>
      <c r="B18" s="300"/>
      <c r="C18" s="220" t="s">
        <v>246</v>
      </c>
      <c r="D18" s="314"/>
      <c r="E18" s="297"/>
      <c r="F18" s="296"/>
    </row>
    <row r="19" spans="1:6" ht="13.35" customHeight="1">
      <c r="A19" s="299"/>
      <c r="B19" s="300"/>
      <c r="C19" s="2" t="s">
        <v>67</v>
      </c>
      <c r="D19" s="314" t="s">
        <v>112</v>
      </c>
      <c r="E19" s="297" t="s">
        <v>112</v>
      </c>
      <c r="F19" s="296" t="s">
        <v>112</v>
      </c>
    </row>
    <row r="20" spans="1:6" ht="13.35" customHeight="1">
      <c r="A20" s="299"/>
      <c r="B20" s="300"/>
      <c r="C20" s="220" t="s">
        <v>247</v>
      </c>
      <c r="D20" s="314"/>
      <c r="E20" s="297"/>
      <c r="F20" s="296"/>
    </row>
    <row r="21" spans="1:6" ht="13.35" customHeight="1">
      <c r="A21" s="299"/>
      <c r="B21" s="300"/>
      <c r="C21" s="2" t="s">
        <v>68</v>
      </c>
      <c r="D21" s="314">
        <v>572892</v>
      </c>
      <c r="E21" s="297">
        <v>520435</v>
      </c>
      <c r="F21" s="296">
        <f>E21/D21*100</f>
        <v>90.843474860881273</v>
      </c>
    </row>
    <row r="22" spans="1:6" ht="13.35" customHeight="1">
      <c r="A22" s="299"/>
      <c r="B22" s="300"/>
      <c r="C22" s="220" t="s">
        <v>248</v>
      </c>
      <c r="D22" s="314"/>
      <c r="E22" s="297"/>
      <c r="F22" s="296"/>
    </row>
    <row r="23" spans="1:6" ht="13.35" customHeight="1">
      <c r="A23" s="299"/>
      <c r="B23" s="300"/>
      <c r="C23" s="2" t="s">
        <v>69</v>
      </c>
      <c r="D23" s="314">
        <v>2351498</v>
      </c>
      <c r="E23" s="297">
        <v>2351498</v>
      </c>
      <c r="F23" s="296">
        <f>E23/D23*100</f>
        <v>100</v>
      </c>
    </row>
    <row r="24" spans="1:6" ht="13.35" customHeight="1">
      <c r="A24" s="299"/>
      <c r="B24" s="300"/>
      <c r="C24" s="220" t="s">
        <v>249</v>
      </c>
      <c r="D24" s="314"/>
      <c r="E24" s="297"/>
      <c r="F24" s="296"/>
    </row>
    <row r="25" spans="1:6" ht="13.35" customHeight="1">
      <c r="A25" s="299"/>
      <c r="B25" s="300"/>
      <c r="C25" s="2" t="s">
        <v>70</v>
      </c>
      <c r="D25" s="314">
        <v>2824400</v>
      </c>
      <c r="E25" s="297">
        <v>2501187</v>
      </c>
      <c r="F25" s="296">
        <f>E25/D25*100</f>
        <v>88.556401359580789</v>
      </c>
    </row>
    <row r="26" spans="1:6" ht="13.35" customHeight="1">
      <c r="A26" s="299"/>
      <c r="B26" s="300"/>
      <c r="C26" s="220" t="s">
        <v>250</v>
      </c>
      <c r="D26" s="314"/>
      <c r="E26" s="297"/>
      <c r="F26" s="296"/>
    </row>
    <row r="27" spans="1:6" ht="13.35" customHeight="1">
      <c r="A27" s="299"/>
      <c r="B27" s="300"/>
      <c r="C27" s="51" t="s">
        <v>102</v>
      </c>
      <c r="D27" s="312">
        <v>30212478</v>
      </c>
      <c r="E27" s="311">
        <v>29626396</v>
      </c>
      <c r="F27" s="296">
        <f>E27/D27*100</f>
        <v>98.060132637912062</v>
      </c>
    </row>
    <row r="28" spans="1:6" ht="13.35" customHeight="1">
      <c r="A28" s="299"/>
      <c r="B28" s="300"/>
      <c r="C28" s="228" t="s">
        <v>252</v>
      </c>
      <c r="D28" s="312"/>
      <c r="E28" s="311"/>
      <c r="F28" s="296"/>
    </row>
    <row r="29" spans="1:6" ht="13.35" customHeight="1">
      <c r="A29" s="299"/>
      <c r="B29" s="300"/>
      <c r="C29" s="2" t="s">
        <v>71</v>
      </c>
      <c r="D29" s="309" t="s">
        <v>112</v>
      </c>
      <c r="E29" s="310" t="s">
        <v>112</v>
      </c>
      <c r="F29" s="296" t="s">
        <v>112</v>
      </c>
    </row>
    <row r="30" spans="1:6" ht="13.35" customHeight="1">
      <c r="A30" s="299"/>
      <c r="B30" s="300"/>
      <c r="C30" s="220" t="s">
        <v>253</v>
      </c>
      <c r="D30" s="309"/>
      <c r="E30" s="310"/>
      <c r="F30" s="296"/>
    </row>
    <row r="31" spans="1:6" ht="13.35" customHeight="1">
      <c r="A31" s="299"/>
      <c r="B31" s="300"/>
      <c r="C31" s="2" t="s">
        <v>72</v>
      </c>
      <c r="D31" s="309" t="s">
        <v>112</v>
      </c>
      <c r="E31" s="310" t="s">
        <v>112</v>
      </c>
      <c r="F31" s="296" t="s">
        <v>112</v>
      </c>
    </row>
    <row r="32" spans="1:6" ht="13.35" customHeight="1">
      <c r="A32" s="299"/>
      <c r="B32" s="301"/>
      <c r="C32" s="230" t="s">
        <v>258</v>
      </c>
      <c r="D32" s="309"/>
      <c r="E32" s="310"/>
      <c r="F32" s="296"/>
    </row>
    <row r="33" spans="1:6" ht="13.35" customHeight="1">
      <c r="A33" s="299"/>
      <c r="B33" s="306" t="s">
        <v>79</v>
      </c>
      <c r="C33" s="50" t="s">
        <v>108</v>
      </c>
      <c r="D33" s="313">
        <v>2028964</v>
      </c>
      <c r="E33" s="297">
        <v>2020745</v>
      </c>
      <c r="F33" s="296">
        <f>E33/D33*100</f>
        <v>99.59491642039977</v>
      </c>
    </row>
    <row r="34" spans="1:6" ht="13.35" customHeight="1">
      <c r="A34" s="299"/>
      <c r="B34" s="307"/>
      <c r="C34" s="229" t="s">
        <v>254</v>
      </c>
      <c r="D34" s="313"/>
      <c r="E34" s="297"/>
      <c r="F34" s="296"/>
    </row>
    <row r="35" spans="1:6" ht="13.35" customHeight="1">
      <c r="A35" s="299"/>
      <c r="B35" s="307"/>
      <c r="C35" s="52" t="s">
        <v>73</v>
      </c>
      <c r="D35" s="313">
        <v>13482787</v>
      </c>
      <c r="E35" s="297">
        <v>13202589</v>
      </c>
      <c r="F35" s="296">
        <f>E35/D35*100</f>
        <v>97.92180948938821</v>
      </c>
    </row>
    <row r="36" spans="1:6" ht="13.35" customHeight="1">
      <c r="A36" s="299"/>
      <c r="B36" s="307"/>
      <c r="C36" s="222" t="s">
        <v>251</v>
      </c>
      <c r="D36" s="313"/>
      <c r="E36" s="297"/>
      <c r="F36" s="296"/>
    </row>
    <row r="37" spans="1:6" ht="13.35" customHeight="1">
      <c r="A37" s="73"/>
      <c r="B37" s="307"/>
      <c r="C37" s="52" t="s">
        <v>109</v>
      </c>
      <c r="D37" s="315">
        <v>2346749</v>
      </c>
      <c r="E37" s="297">
        <v>2346749</v>
      </c>
      <c r="F37" s="296">
        <f>E37/D37*100</f>
        <v>100</v>
      </c>
    </row>
    <row r="38" spans="1:6" ht="13.35" customHeight="1">
      <c r="A38" s="73"/>
      <c r="B38" s="307"/>
      <c r="C38" s="228" t="s">
        <v>252</v>
      </c>
      <c r="D38" s="315"/>
      <c r="E38" s="297"/>
      <c r="F38" s="296"/>
    </row>
    <row r="39" spans="1:6" ht="13.35" customHeight="1">
      <c r="A39" s="73"/>
      <c r="B39" s="307"/>
      <c r="C39" s="52" t="s">
        <v>110</v>
      </c>
      <c r="D39" s="315">
        <v>275237</v>
      </c>
      <c r="E39" s="297">
        <v>272806</v>
      </c>
      <c r="F39" s="296">
        <f>E39/D39*100</f>
        <v>99.11676119126426</v>
      </c>
    </row>
    <row r="40" spans="1:6" ht="13.35" customHeight="1">
      <c r="A40" s="74"/>
      <c r="B40" s="308"/>
      <c r="C40" s="83" t="s">
        <v>248</v>
      </c>
      <c r="D40" s="315"/>
      <c r="E40" s="297"/>
      <c r="F40" s="296"/>
    </row>
    <row r="41" spans="1:6" ht="13.35" customHeight="1">
      <c r="A41" s="255" t="s">
        <v>101</v>
      </c>
      <c r="B41" s="318" t="s">
        <v>100</v>
      </c>
      <c r="C41" s="32" t="s">
        <v>74</v>
      </c>
      <c r="D41" s="314">
        <v>6731</v>
      </c>
      <c r="E41" s="297">
        <v>6731</v>
      </c>
      <c r="F41" s="296">
        <f>E41/D41*100</f>
        <v>100</v>
      </c>
    </row>
    <row r="42" spans="1:6" ht="13.35" customHeight="1">
      <c r="A42" s="255"/>
      <c r="B42" s="318"/>
      <c r="C42" s="221" t="s">
        <v>255</v>
      </c>
      <c r="D42" s="314"/>
      <c r="E42" s="297"/>
      <c r="F42" s="296"/>
    </row>
    <row r="43" spans="1:6" ht="13.35" customHeight="1">
      <c r="A43" s="255"/>
      <c r="B43" s="318"/>
      <c r="C43" s="32" t="s">
        <v>75</v>
      </c>
      <c r="D43" s="314" t="s">
        <v>112</v>
      </c>
      <c r="E43" s="297" t="s">
        <v>112</v>
      </c>
      <c r="F43" s="296" t="s">
        <v>112</v>
      </c>
    </row>
    <row r="44" spans="1:6" ht="13.35" customHeight="1">
      <c r="A44" s="255"/>
      <c r="B44" s="318"/>
      <c r="C44" s="221" t="s">
        <v>256</v>
      </c>
      <c r="D44" s="314"/>
      <c r="E44" s="297"/>
      <c r="F44" s="296"/>
    </row>
    <row r="45" spans="1:6" ht="13.35" customHeight="1">
      <c r="A45" s="255"/>
      <c r="B45" s="318"/>
      <c r="C45" s="32" t="s">
        <v>111</v>
      </c>
      <c r="D45" s="314">
        <v>2063387</v>
      </c>
      <c r="E45" s="297">
        <v>1998974</v>
      </c>
      <c r="F45" s="296">
        <f>E45/D45*100</f>
        <v>96.878287979908762</v>
      </c>
    </row>
    <row r="46" spans="1:6" ht="13.35" customHeight="1">
      <c r="A46" s="255"/>
      <c r="B46" s="318"/>
      <c r="C46" s="231" t="s">
        <v>257</v>
      </c>
      <c r="D46" s="314"/>
      <c r="E46" s="297"/>
      <c r="F46" s="296"/>
    </row>
    <row r="47" spans="1:6" ht="13.35" customHeight="1">
      <c r="A47" s="255"/>
      <c r="B47" s="318"/>
      <c r="C47" s="221" t="s">
        <v>76</v>
      </c>
      <c r="D47" s="314">
        <v>5101329</v>
      </c>
      <c r="E47" s="297">
        <v>4960348</v>
      </c>
      <c r="F47" s="296">
        <f>E47/D47*100</f>
        <v>97.236386831745207</v>
      </c>
    </row>
    <row r="48" spans="1:6" ht="13.35" customHeight="1">
      <c r="A48" s="255"/>
      <c r="B48" s="319"/>
      <c r="C48" s="14" t="s">
        <v>77</v>
      </c>
      <c r="D48" s="314"/>
      <c r="E48" s="297"/>
      <c r="F48" s="296"/>
    </row>
    <row r="49" spans="1:7" ht="18.75" customHeight="1">
      <c r="A49" s="316" t="s">
        <v>78</v>
      </c>
      <c r="B49" s="7" t="s">
        <v>62</v>
      </c>
      <c r="C49" s="33" t="s">
        <v>63</v>
      </c>
      <c r="D49" s="62">
        <v>-69656</v>
      </c>
      <c r="E49" s="89">
        <v>-1373597</v>
      </c>
      <c r="F49" s="72">
        <f>E49/D49*100</f>
        <v>1971.9722636958768</v>
      </c>
    </row>
    <row r="50" spans="1:7" ht="17.25" customHeight="1" thickBot="1">
      <c r="A50" s="317"/>
      <c r="B50" s="5" t="s">
        <v>64</v>
      </c>
      <c r="C50" s="2" t="s">
        <v>65</v>
      </c>
      <c r="D50" s="70">
        <v>202017</v>
      </c>
      <c r="E50" s="90">
        <v>-61370</v>
      </c>
      <c r="F50" s="236">
        <f>E50/D50*100</f>
        <v>-30.378631501309293</v>
      </c>
    </row>
    <row r="51" spans="1:7" ht="7.5" customHeight="1">
      <c r="A51" s="253"/>
      <c r="B51" s="253"/>
      <c r="C51" s="253"/>
      <c r="D51" s="253"/>
      <c r="E51" s="253"/>
      <c r="F51" s="18"/>
    </row>
    <row r="52" spans="1:7" ht="13.5" customHeight="1">
      <c r="A52" s="162" t="s">
        <v>49</v>
      </c>
      <c r="E52" s="243" t="s">
        <v>50</v>
      </c>
      <c r="F52" s="243"/>
      <c r="G52" s="162"/>
    </row>
  </sheetData>
  <mergeCells count="68">
    <mergeCell ref="A1:F1"/>
    <mergeCell ref="A2:F2"/>
    <mergeCell ref="E31:E32"/>
    <mergeCell ref="F21:F22"/>
    <mergeCell ref="F25:F26"/>
    <mergeCell ref="F23:F24"/>
    <mergeCell ref="D19:D20"/>
    <mergeCell ref="D31:D32"/>
    <mergeCell ref="A11:C11"/>
    <mergeCell ref="D21:D22"/>
    <mergeCell ref="E21:E22"/>
    <mergeCell ref="D23:D24"/>
    <mergeCell ref="D25:D26"/>
    <mergeCell ref="E25:E26"/>
    <mergeCell ref="E23:E24"/>
    <mergeCell ref="D17:D18"/>
    <mergeCell ref="D35:D36"/>
    <mergeCell ref="D39:D40"/>
    <mergeCell ref="D37:D38"/>
    <mergeCell ref="A51:E51"/>
    <mergeCell ref="E43:E44"/>
    <mergeCell ref="D45:D46"/>
    <mergeCell ref="E45:E46"/>
    <mergeCell ref="A49:A50"/>
    <mergeCell ref="A41:A48"/>
    <mergeCell ref="B41:B48"/>
    <mergeCell ref="E41:E42"/>
    <mergeCell ref="F41:F42"/>
    <mergeCell ref="D47:D48"/>
    <mergeCell ref="F43:F44"/>
    <mergeCell ref="E47:E48"/>
    <mergeCell ref="D41:D42"/>
    <mergeCell ref="D43:D44"/>
    <mergeCell ref="D29:D30"/>
    <mergeCell ref="E29:E30"/>
    <mergeCell ref="E27:E28"/>
    <mergeCell ref="F27:F28"/>
    <mergeCell ref="E33:E34"/>
    <mergeCell ref="F33:F34"/>
    <mergeCell ref="D27:D28"/>
    <mergeCell ref="D33:D34"/>
    <mergeCell ref="A6:C6"/>
    <mergeCell ref="A4:B4"/>
    <mergeCell ref="A5:C5"/>
    <mergeCell ref="A17:A36"/>
    <mergeCell ref="A15:A16"/>
    <mergeCell ref="B17:B32"/>
    <mergeCell ref="A8:C8"/>
    <mergeCell ref="A9:C9"/>
    <mergeCell ref="A10:C10"/>
    <mergeCell ref="A12:C12"/>
    <mergeCell ref="B33:B40"/>
    <mergeCell ref="E52:F52"/>
    <mergeCell ref="F39:F40"/>
    <mergeCell ref="F29:F30"/>
    <mergeCell ref="F31:F32"/>
    <mergeCell ref="E4:F4"/>
    <mergeCell ref="F19:F20"/>
    <mergeCell ref="F35:F36"/>
    <mergeCell ref="E35:E36"/>
    <mergeCell ref="E39:E40"/>
    <mergeCell ref="E37:E38"/>
    <mergeCell ref="F37:F38"/>
    <mergeCell ref="E17:E18"/>
    <mergeCell ref="E19:E20"/>
    <mergeCell ref="F17:F18"/>
    <mergeCell ref="F45:F46"/>
    <mergeCell ref="F47:F48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topLeftCell="A7" workbookViewId="0">
      <selection activeCell="G26" sqref="G26"/>
    </sheetView>
  </sheetViews>
  <sheetFormatPr defaultRowHeight="13.5"/>
  <cols>
    <col min="1" max="1" width="18.88671875" customWidth="1"/>
    <col min="2" max="4" width="18.6640625" customWidth="1"/>
    <col min="6" max="7" width="10.5546875" bestFit="1" customWidth="1"/>
  </cols>
  <sheetData>
    <row r="1" spans="1:4" ht="22.5">
      <c r="A1" s="244" t="s">
        <v>80</v>
      </c>
      <c r="B1" s="244"/>
      <c r="C1" s="244"/>
      <c r="D1" s="244"/>
    </row>
    <row r="2" spans="1:4" ht="22.5">
      <c r="A2" s="244" t="s">
        <v>273</v>
      </c>
      <c r="B2" s="244"/>
      <c r="C2" s="244"/>
      <c r="D2" s="244"/>
    </row>
    <row r="3" spans="1:4" ht="14.25" customHeight="1">
      <c r="A3" s="1"/>
    </row>
    <row r="4" spans="1:4" ht="12.75" customHeight="1" thickBot="1">
      <c r="A4" s="20" t="s">
        <v>54</v>
      </c>
      <c r="B4" s="10"/>
      <c r="C4" s="10"/>
      <c r="D4" s="36" t="s">
        <v>114</v>
      </c>
    </row>
    <row r="5" spans="1:4" ht="16.5" customHeight="1">
      <c r="A5" s="22" t="s">
        <v>81</v>
      </c>
      <c r="B5" s="34" t="s">
        <v>55</v>
      </c>
      <c r="C5" s="21" t="s">
        <v>57</v>
      </c>
      <c r="D5" s="21" t="s">
        <v>59</v>
      </c>
    </row>
    <row r="6" spans="1:4" ht="16.5" customHeight="1">
      <c r="A6" s="19" t="s">
        <v>2</v>
      </c>
      <c r="B6" s="9" t="s">
        <v>56</v>
      </c>
      <c r="C6" s="6" t="s">
        <v>58</v>
      </c>
      <c r="D6" s="6" t="s">
        <v>60</v>
      </c>
    </row>
    <row r="7" spans="1:4" ht="8.25" customHeight="1">
      <c r="A7" s="40"/>
      <c r="B7" s="41"/>
      <c r="C7" s="40"/>
      <c r="D7" s="40"/>
    </row>
    <row r="8" spans="1:4" ht="30" customHeight="1">
      <c r="A8" s="35">
        <v>2009</v>
      </c>
      <c r="B8" s="75">
        <v>29066415</v>
      </c>
      <c r="C8" s="76">
        <v>21369609</v>
      </c>
      <c r="D8" s="35">
        <v>76.099999999999994</v>
      </c>
    </row>
    <row r="9" spans="1:4" ht="30" customHeight="1">
      <c r="A9" s="35">
        <v>2010</v>
      </c>
      <c r="B9" s="75">
        <v>32515194</v>
      </c>
      <c r="C9" s="77">
        <v>25066566</v>
      </c>
      <c r="D9" s="81">
        <f>C9/B9*100</f>
        <v>77.091854349692639</v>
      </c>
    </row>
    <row r="10" spans="1:4" s="44" customFormat="1" ht="30" customHeight="1">
      <c r="A10" s="35">
        <v>2011</v>
      </c>
      <c r="B10" s="75">
        <v>26116723</v>
      </c>
      <c r="C10" s="77">
        <v>18720964</v>
      </c>
      <c r="D10" s="81">
        <f>C10/B10*100</f>
        <v>71.681902817593155</v>
      </c>
    </row>
    <row r="11" spans="1:4" s="44" customFormat="1" ht="30" customHeight="1">
      <c r="A11" s="35">
        <v>2012</v>
      </c>
      <c r="B11" s="75">
        <v>38677211</v>
      </c>
      <c r="C11" s="77">
        <v>32017528</v>
      </c>
      <c r="D11" s="81">
        <f>C11/B11*100</f>
        <v>82.781377385251488</v>
      </c>
    </row>
    <row r="12" spans="1:4" ht="30" customHeight="1">
      <c r="A12" s="24">
        <v>2013</v>
      </c>
      <c r="B12" s="78">
        <f>B14+B26</f>
        <v>42822444</v>
      </c>
      <c r="C12" s="79">
        <f>C14+C26</f>
        <v>36530240</v>
      </c>
      <c r="D12" s="82">
        <f>C12/B12*100</f>
        <v>85.306294054585024</v>
      </c>
    </row>
    <row r="13" spans="1:4" ht="9" customHeight="1">
      <c r="A13" s="17"/>
      <c r="B13" s="78"/>
      <c r="C13" s="80"/>
      <c r="D13" s="82"/>
    </row>
    <row r="14" spans="1:4" ht="15" customHeight="1">
      <c r="A14" s="84" t="s">
        <v>82</v>
      </c>
      <c r="B14" s="324">
        <f>SUM(B16:B25)</f>
        <v>5268727</v>
      </c>
      <c r="C14" s="324">
        <f>SUM(C16:C25)</f>
        <v>5252378</v>
      </c>
      <c r="D14" s="267">
        <f>C14/B14*100</f>
        <v>99.689697340553039</v>
      </c>
    </row>
    <row r="15" spans="1:4" ht="15" customHeight="1">
      <c r="A15" s="85" t="s">
        <v>83</v>
      </c>
      <c r="B15" s="324"/>
      <c r="C15" s="324"/>
      <c r="D15" s="267"/>
    </row>
    <row r="16" spans="1:4" ht="15" customHeight="1">
      <c r="A16" s="35" t="s">
        <v>84</v>
      </c>
      <c r="B16" s="322">
        <v>12684</v>
      </c>
      <c r="C16" s="323">
        <v>12684</v>
      </c>
      <c r="D16" s="267">
        <f>C16/B16*100</f>
        <v>100</v>
      </c>
    </row>
    <row r="17" spans="1:4" ht="15" customHeight="1">
      <c r="A17" s="35" t="s">
        <v>85</v>
      </c>
      <c r="B17" s="322"/>
      <c r="C17" s="323"/>
      <c r="D17" s="267"/>
    </row>
    <row r="18" spans="1:4" ht="15" customHeight="1">
      <c r="A18" s="35" t="s">
        <v>86</v>
      </c>
      <c r="B18" s="322">
        <v>750622</v>
      </c>
      <c r="C18" s="323">
        <v>734273</v>
      </c>
      <c r="D18" s="267">
        <f>C18/B18*100</f>
        <v>97.821939671365882</v>
      </c>
    </row>
    <row r="19" spans="1:4" ht="15" customHeight="1">
      <c r="A19" s="35" t="s">
        <v>18</v>
      </c>
      <c r="B19" s="322"/>
      <c r="C19" s="323"/>
      <c r="D19" s="267"/>
    </row>
    <row r="20" spans="1:4" ht="15" customHeight="1">
      <c r="A20" s="35" t="s">
        <v>87</v>
      </c>
      <c r="B20" s="322">
        <v>1778432</v>
      </c>
      <c r="C20" s="323">
        <v>1778432</v>
      </c>
      <c r="D20" s="267">
        <f>C20/B20*100</f>
        <v>100</v>
      </c>
    </row>
    <row r="21" spans="1:4" ht="15" customHeight="1">
      <c r="A21" s="35" t="s">
        <v>20</v>
      </c>
      <c r="B21" s="322"/>
      <c r="C21" s="323"/>
      <c r="D21" s="267"/>
    </row>
    <row r="22" spans="1:4" ht="15" customHeight="1">
      <c r="A22" s="35" t="s">
        <v>23</v>
      </c>
      <c r="B22" s="322">
        <v>2166267</v>
      </c>
      <c r="C22" s="323">
        <v>2166267</v>
      </c>
      <c r="D22" s="267">
        <f>C22/B22*100</f>
        <v>100</v>
      </c>
    </row>
    <row r="23" spans="1:4" ht="15" customHeight="1">
      <c r="A23" s="35" t="s">
        <v>24</v>
      </c>
      <c r="B23" s="322"/>
      <c r="C23" s="323"/>
      <c r="D23" s="267"/>
    </row>
    <row r="24" spans="1:4" ht="15" customHeight="1">
      <c r="A24" s="35" t="s">
        <v>25</v>
      </c>
      <c r="B24" s="322">
        <v>560722</v>
      </c>
      <c r="C24" s="323">
        <v>560722</v>
      </c>
      <c r="D24" s="267">
        <f>C24/B24*100</f>
        <v>100</v>
      </c>
    </row>
    <row r="25" spans="1:4" ht="15" customHeight="1">
      <c r="A25" s="35" t="s">
        <v>88</v>
      </c>
      <c r="B25" s="322"/>
      <c r="C25" s="323"/>
      <c r="D25" s="267"/>
    </row>
    <row r="26" spans="1:4" ht="15" customHeight="1">
      <c r="A26" s="84" t="s">
        <v>89</v>
      </c>
      <c r="B26" s="324">
        <f>SUM(B28:B41)</f>
        <v>37553717</v>
      </c>
      <c r="C26" s="324">
        <f>SUM(C28:C41)</f>
        <v>31277862</v>
      </c>
      <c r="D26" s="267">
        <f>C26/B26*100</f>
        <v>83.288325360709308</v>
      </c>
    </row>
    <row r="27" spans="1:4" ht="15" customHeight="1">
      <c r="A27" s="86" t="s">
        <v>90</v>
      </c>
      <c r="B27" s="324"/>
      <c r="C27" s="324"/>
      <c r="D27" s="267"/>
    </row>
    <row r="28" spans="1:4" ht="15" customHeight="1">
      <c r="A28" s="35" t="s">
        <v>91</v>
      </c>
      <c r="B28" s="322" t="s">
        <v>260</v>
      </c>
      <c r="C28" s="323" t="s">
        <v>260</v>
      </c>
      <c r="D28" s="267" t="s">
        <v>277</v>
      </c>
    </row>
    <row r="29" spans="1:4" ht="15" customHeight="1">
      <c r="A29" s="42" t="s">
        <v>92</v>
      </c>
      <c r="B29" s="322"/>
      <c r="C29" s="323"/>
      <c r="D29" s="267"/>
    </row>
    <row r="30" spans="1:4" ht="15" customHeight="1">
      <c r="A30" s="35" t="s">
        <v>93</v>
      </c>
      <c r="B30" s="322">
        <v>10899352</v>
      </c>
      <c r="C30" s="323">
        <v>10899352</v>
      </c>
      <c r="D30" s="267">
        <f>C30/B30*100</f>
        <v>100</v>
      </c>
    </row>
    <row r="31" spans="1:4" ht="15" customHeight="1">
      <c r="A31" s="35" t="s">
        <v>94</v>
      </c>
      <c r="B31" s="322"/>
      <c r="C31" s="323"/>
      <c r="D31" s="267"/>
    </row>
    <row r="32" spans="1:4" ht="15" customHeight="1">
      <c r="A32" s="35" t="s">
        <v>95</v>
      </c>
      <c r="B32" s="322">
        <v>18304004</v>
      </c>
      <c r="C32" s="323">
        <v>18304004</v>
      </c>
      <c r="D32" s="267">
        <f>C32/B32*100</f>
        <v>100</v>
      </c>
    </row>
    <row r="33" spans="1:5" ht="15" customHeight="1">
      <c r="A33" s="35" t="s">
        <v>33</v>
      </c>
      <c r="B33" s="322"/>
      <c r="C33" s="323"/>
      <c r="D33" s="267"/>
    </row>
    <row r="34" spans="1:5" s="96" customFormat="1" ht="15" customHeight="1">
      <c r="A34" s="232" t="s">
        <v>117</v>
      </c>
      <c r="B34" s="320">
        <v>134466</v>
      </c>
      <c r="C34" s="321">
        <v>134466</v>
      </c>
      <c r="D34" s="325">
        <f>C34/B34*100</f>
        <v>100</v>
      </c>
    </row>
    <row r="35" spans="1:5" s="96" customFormat="1" ht="15" customHeight="1">
      <c r="A35" s="232" t="s">
        <v>242</v>
      </c>
      <c r="B35" s="320"/>
      <c r="C35" s="321"/>
      <c r="D35" s="325"/>
    </row>
    <row r="36" spans="1:5" ht="15" customHeight="1">
      <c r="A36" s="35" t="s">
        <v>96</v>
      </c>
      <c r="B36" s="322">
        <v>403501</v>
      </c>
      <c r="C36" s="323">
        <v>403501</v>
      </c>
      <c r="D36" s="267">
        <f>C36/B36*100</f>
        <v>100</v>
      </c>
    </row>
    <row r="37" spans="1:5" ht="15" customHeight="1">
      <c r="A37" s="35" t="s">
        <v>40</v>
      </c>
      <c r="B37" s="322"/>
      <c r="C37" s="323"/>
      <c r="D37" s="267"/>
    </row>
    <row r="38" spans="1:5" ht="15" customHeight="1">
      <c r="A38" s="232" t="s">
        <v>259</v>
      </c>
      <c r="B38" s="322">
        <v>1923516</v>
      </c>
      <c r="C38" s="323">
        <v>1058732</v>
      </c>
      <c r="D38" s="267">
        <f>C38/B38*100</f>
        <v>55.041496925421981</v>
      </c>
    </row>
    <row r="39" spans="1:5" ht="15" customHeight="1">
      <c r="A39" s="35" t="s">
        <v>41</v>
      </c>
      <c r="B39" s="322"/>
      <c r="C39" s="323"/>
      <c r="D39" s="267"/>
    </row>
    <row r="40" spans="1:5" ht="15" customHeight="1">
      <c r="A40" s="35" t="s">
        <v>97</v>
      </c>
      <c r="B40" s="322">
        <v>5888878</v>
      </c>
      <c r="C40" s="323">
        <v>477807</v>
      </c>
      <c r="D40" s="267">
        <f>C40/B40*100</f>
        <v>8.1137187763101899</v>
      </c>
    </row>
    <row r="41" spans="1:5" ht="15" customHeight="1">
      <c r="A41" s="11" t="s">
        <v>98</v>
      </c>
      <c r="B41" s="322"/>
      <c r="C41" s="324"/>
      <c r="D41" s="267"/>
    </row>
    <row r="42" spans="1:5" ht="6.75" customHeight="1" thickBot="1">
      <c r="A42" s="43"/>
      <c r="B42" s="121"/>
      <c r="C42" s="121"/>
      <c r="D42" s="118"/>
    </row>
    <row r="43" spans="1:5">
      <c r="A43" s="253"/>
      <c r="B43" s="253"/>
      <c r="C43" s="253"/>
      <c r="D43" s="18"/>
    </row>
    <row r="44" spans="1:5">
      <c r="A44" s="162" t="s">
        <v>49</v>
      </c>
      <c r="C44" s="243" t="s">
        <v>50</v>
      </c>
      <c r="D44" s="243"/>
      <c r="E44" s="162"/>
    </row>
  </sheetData>
  <mergeCells count="46">
    <mergeCell ref="B32:B33"/>
    <mergeCell ref="C32:C33"/>
    <mergeCell ref="D14:D15"/>
    <mergeCell ref="B16:B17"/>
    <mergeCell ref="C16:C17"/>
    <mergeCell ref="D16:D17"/>
    <mergeCell ref="B14:B15"/>
    <mergeCell ref="C14:C15"/>
    <mergeCell ref="D18:D19"/>
    <mergeCell ref="B20:B21"/>
    <mergeCell ref="C20:C21"/>
    <mergeCell ref="D20:D21"/>
    <mergeCell ref="B18:B19"/>
    <mergeCell ref="C18:C19"/>
    <mergeCell ref="D24:D25"/>
    <mergeCell ref="D34:D35"/>
    <mergeCell ref="B22:B23"/>
    <mergeCell ref="C22:C23"/>
    <mergeCell ref="D22:D23"/>
    <mergeCell ref="B24:B25"/>
    <mergeCell ref="C24:C25"/>
    <mergeCell ref="D32:D33"/>
    <mergeCell ref="B30:B31"/>
    <mergeCell ref="C30:C31"/>
    <mergeCell ref="D26:D27"/>
    <mergeCell ref="B28:B29"/>
    <mergeCell ref="C28:C29"/>
    <mergeCell ref="D28:D29"/>
    <mergeCell ref="B26:B27"/>
    <mergeCell ref="C26:C27"/>
    <mergeCell ref="B34:B35"/>
    <mergeCell ref="C34:C35"/>
    <mergeCell ref="C44:D44"/>
    <mergeCell ref="A43:C43"/>
    <mergeCell ref="A1:D1"/>
    <mergeCell ref="A2:D2"/>
    <mergeCell ref="D38:D39"/>
    <mergeCell ref="B40:B41"/>
    <mergeCell ref="C40:C41"/>
    <mergeCell ref="D40:D41"/>
    <mergeCell ref="B38:B39"/>
    <mergeCell ref="C38:C39"/>
    <mergeCell ref="B36:B37"/>
    <mergeCell ref="C36:C37"/>
    <mergeCell ref="D36:D37"/>
    <mergeCell ref="D30:D3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2"/>
  <sheetViews>
    <sheetView topLeftCell="A7" workbookViewId="0">
      <selection activeCell="B14" sqref="B14"/>
    </sheetView>
  </sheetViews>
  <sheetFormatPr defaultRowHeight="13.5"/>
  <cols>
    <col min="1" max="1" width="9.6640625" customWidth="1"/>
    <col min="2" max="2" width="8.21875" customWidth="1"/>
    <col min="3" max="3" width="10.109375" customWidth="1"/>
    <col min="4" max="4" width="7.44140625" customWidth="1"/>
    <col min="5" max="5" width="11" style="163" customWidth="1"/>
    <col min="6" max="6" width="5.88671875" customWidth="1"/>
    <col min="7" max="7" width="6.33203125" customWidth="1"/>
    <col min="8" max="8" width="7.33203125" customWidth="1"/>
    <col min="9" max="9" width="9" customWidth="1"/>
    <col min="11" max="11" width="11.77734375" bestFit="1" customWidth="1"/>
    <col min="257" max="257" width="9.6640625" customWidth="1"/>
    <col min="258" max="258" width="8.21875" customWidth="1"/>
    <col min="259" max="259" width="10.109375" customWidth="1"/>
    <col min="260" max="260" width="7.44140625" customWidth="1"/>
    <col min="261" max="261" width="11" customWidth="1"/>
    <col min="262" max="262" width="5.88671875" customWidth="1"/>
    <col min="263" max="263" width="6.33203125" customWidth="1"/>
    <col min="264" max="264" width="7.33203125" customWidth="1"/>
    <col min="265" max="265" width="9" customWidth="1"/>
    <col min="267" max="267" width="11.77734375" bestFit="1" customWidth="1"/>
    <col min="513" max="513" width="9.6640625" customWidth="1"/>
    <col min="514" max="514" width="8.21875" customWidth="1"/>
    <col min="515" max="515" width="10.109375" customWidth="1"/>
    <col min="516" max="516" width="7.44140625" customWidth="1"/>
    <col min="517" max="517" width="11" customWidth="1"/>
    <col min="518" max="518" width="5.88671875" customWidth="1"/>
    <col min="519" max="519" width="6.33203125" customWidth="1"/>
    <col min="520" max="520" width="7.33203125" customWidth="1"/>
    <col min="521" max="521" width="9" customWidth="1"/>
    <col min="523" max="523" width="11.77734375" bestFit="1" customWidth="1"/>
    <col min="769" max="769" width="9.6640625" customWidth="1"/>
    <col min="770" max="770" width="8.21875" customWidth="1"/>
    <col min="771" max="771" width="10.109375" customWidth="1"/>
    <col min="772" max="772" width="7.44140625" customWidth="1"/>
    <col min="773" max="773" width="11" customWidth="1"/>
    <col min="774" max="774" width="5.88671875" customWidth="1"/>
    <col min="775" max="775" width="6.33203125" customWidth="1"/>
    <col min="776" max="776" width="7.33203125" customWidth="1"/>
    <col min="777" max="777" width="9" customWidth="1"/>
    <col min="779" max="779" width="11.77734375" bestFit="1" customWidth="1"/>
    <col min="1025" max="1025" width="9.6640625" customWidth="1"/>
    <col min="1026" max="1026" width="8.21875" customWidth="1"/>
    <col min="1027" max="1027" width="10.109375" customWidth="1"/>
    <col min="1028" max="1028" width="7.44140625" customWidth="1"/>
    <col min="1029" max="1029" width="11" customWidth="1"/>
    <col min="1030" max="1030" width="5.88671875" customWidth="1"/>
    <col min="1031" max="1031" width="6.33203125" customWidth="1"/>
    <col min="1032" max="1032" width="7.33203125" customWidth="1"/>
    <col min="1033" max="1033" width="9" customWidth="1"/>
    <col min="1035" max="1035" width="11.77734375" bestFit="1" customWidth="1"/>
    <col min="1281" max="1281" width="9.6640625" customWidth="1"/>
    <col min="1282" max="1282" width="8.21875" customWidth="1"/>
    <col min="1283" max="1283" width="10.109375" customWidth="1"/>
    <col min="1284" max="1284" width="7.44140625" customWidth="1"/>
    <col min="1285" max="1285" width="11" customWidth="1"/>
    <col min="1286" max="1286" width="5.88671875" customWidth="1"/>
    <col min="1287" max="1287" width="6.33203125" customWidth="1"/>
    <col min="1288" max="1288" width="7.33203125" customWidth="1"/>
    <col min="1289" max="1289" width="9" customWidth="1"/>
    <col min="1291" max="1291" width="11.77734375" bestFit="1" customWidth="1"/>
    <col min="1537" max="1537" width="9.6640625" customWidth="1"/>
    <col min="1538" max="1538" width="8.21875" customWidth="1"/>
    <col min="1539" max="1539" width="10.109375" customWidth="1"/>
    <col min="1540" max="1540" width="7.44140625" customWidth="1"/>
    <col min="1541" max="1541" width="11" customWidth="1"/>
    <col min="1542" max="1542" width="5.88671875" customWidth="1"/>
    <col min="1543" max="1543" width="6.33203125" customWidth="1"/>
    <col min="1544" max="1544" width="7.33203125" customWidth="1"/>
    <col min="1545" max="1545" width="9" customWidth="1"/>
    <col min="1547" max="1547" width="11.77734375" bestFit="1" customWidth="1"/>
    <col min="1793" max="1793" width="9.6640625" customWidth="1"/>
    <col min="1794" max="1794" width="8.21875" customWidth="1"/>
    <col min="1795" max="1795" width="10.109375" customWidth="1"/>
    <col min="1796" max="1796" width="7.44140625" customWidth="1"/>
    <col min="1797" max="1797" width="11" customWidth="1"/>
    <col min="1798" max="1798" width="5.88671875" customWidth="1"/>
    <col min="1799" max="1799" width="6.33203125" customWidth="1"/>
    <col min="1800" max="1800" width="7.33203125" customWidth="1"/>
    <col min="1801" max="1801" width="9" customWidth="1"/>
    <col min="1803" max="1803" width="11.77734375" bestFit="1" customWidth="1"/>
    <col min="2049" max="2049" width="9.6640625" customWidth="1"/>
    <col min="2050" max="2050" width="8.21875" customWidth="1"/>
    <col min="2051" max="2051" width="10.109375" customWidth="1"/>
    <col min="2052" max="2052" width="7.44140625" customWidth="1"/>
    <col min="2053" max="2053" width="11" customWidth="1"/>
    <col min="2054" max="2054" width="5.88671875" customWidth="1"/>
    <col min="2055" max="2055" width="6.33203125" customWidth="1"/>
    <col min="2056" max="2056" width="7.33203125" customWidth="1"/>
    <col min="2057" max="2057" width="9" customWidth="1"/>
    <col min="2059" max="2059" width="11.77734375" bestFit="1" customWidth="1"/>
    <col min="2305" max="2305" width="9.6640625" customWidth="1"/>
    <col min="2306" max="2306" width="8.21875" customWidth="1"/>
    <col min="2307" max="2307" width="10.109375" customWidth="1"/>
    <col min="2308" max="2308" width="7.44140625" customWidth="1"/>
    <col min="2309" max="2309" width="11" customWidth="1"/>
    <col min="2310" max="2310" width="5.88671875" customWidth="1"/>
    <col min="2311" max="2311" width="6.33203125" customWidth="1"/>
    <col min="2312" max="2312" width="7.33203125" customWidth="1"/>
    <col min="2313" max="2313" width="9" customWidth="1"/>
    <col min="2315" max="2315" width="11.77734375" bestFit="1" customWidth="1"/>
    <col min="2561" max="2561" width="9.6640625" customWidth="1"/>
    <col min="2562" max="2562" width="8.21875" customWidth="1"/>
    <col min="2563" max="2563" width="10.109375" customWidth="1"/>
    <col min="2564" max="2564" width="7.44140625" customWidth="1"/>
    <col min="2565" max="2565" width="11" customWidth="1"/>
    <col min="2566" max="2566" width="5.88671875" customWidth="1"/>
    <col min="2567" max="2567" width="6.33203125" customWidth="1"/>
    <col min="2568" max="2568" width="7.33203125" customWidth="1"/>
    <col min="2569" max="2569" width="9" customWidth="1"/>
    <col min="2571" max="2571" width="11.77734375" bestFit="1" customWidth="1"/>
    <col min="2817" max="2817" width="9.6640625" customWidth="1"/>
    <col min="2818" max="2818" width="8.21875" customWidth="1"/>
    <col min="2819" max="2819" width="10.109375" customWidth="1"/>
    <col min="2820" max="2820" width="7.44140625" customWidth="1"/>
    <col min="2821" max="2821" width="11" customWidth="1"/>
    <col min="2822" max="2822" width="5.88671875" customWidth="1"/>
    <col min="2823" max="2823" width="6.33203125" customWidth="1"/>
    <col min="2824" max="2824" width="7.33203125" customWidth="1"/>
    <col min="2825" max="2825" width="9" customWidth="1"/>
    <col min="2827" max="2827" width="11.77734375" bestFit="1" customWidth="1"/>
    <col min="3073" max="3073" width="9.6640625" customWidth="1"/>
    <col min="3074" max="3074" width="8.21875" customWidth="1"/>
    <col min="3075" max="3075" width="10.109375" customWidth="1"/>
    <col min="3076" max="3076" width="7.44140625" customWidth="1"/>
    <col min="3077" max="3077" width="11" customWidth="1"/>
    <col min="3078" max="3078" width="5.88671875" customWidth="1"/>
    <col min="3079" max="3079" width="6.33203125" customWidth="1"/>
    <col min="3080" max="3080" width="7.33203125" customWidth="1"/>
    <col min="3081" max="3081" width="9" customWidth="1"/>
    <col min="3083" max="3083" width="11.77734375" bestFit="1" customWidth="1"/>
    <col min="3329" max="3329" width="9.6640625" customWidth="1"/>
    <col min="3330" max="3330" width="8.21875" customWidth="1"/>
    <col min="3331" max="3331" width="10.109375" customWidth="1"/>
    <col min="3332" max="3332" width="7.44140625" customWidth="1"/>
    <col min="3333" max="3333" width="11" customWidth="1"/>
    <col min="3334" max="3334" width="5.88671875" customWidth="1"/>
    <col min="3335" max="3335" width="6.33203125" customWidth="1"/>
    <col min="3336" max="3336" width="7.33203125" customWidth="1"/>
    <col min="3337" max="3337" width="9" customWidth="1"/>
    <col min="3339" max="3339" width="11.77734375" bestFit="1" customWidth="1"/>
    <col min="3585" max="3585" width="9.6640625" customWidth="1"/>
    <col min="3586" max="3586" width="8.21875" customWidth="1"/>
    <col min="3587" max="3587" width="10.109375" customWidth="1"/>
    <col min="3588" max="3588" width="7.44140625" customWidth="1"/>
    <col min="3589" max="3589" width="11" customWidth="1"/>
    <col min="3590" max="3590" width="5.88671875" customWidth="1"/>
    <col min="3591" max="3591" width="6.33203125" customWidth="1"/>
    <col min="3592" max="3592" width="7.33203125" customWidth="1"/>
    <col min="3593" max="3593" width="9" customWidth="1"/>
    <col min="3595" max="3595" width="11.77734375" bestFit="1" customWidth="1"/>
    <col min="3841" max="3841" width="9.6640625" customWidth="1"/>
    <col min="3842" max="3842" width="8.21875" customWidth="1"/>
    <col min="3843" max="3843" width="10.109375" customWidth="1"/>
    <col min="3844" max="3844" width="7.44140625" customWidth="1"/>
    <col min="3845" max="3845" width="11" customWidth="1"/>
    <col min="3846" max="3846" width="5.88671875" customWidth="1"/>
    <col min="3847" max="3847" width="6.33203125" customWidth="1"/>
    <col min="3848" max="3848" width="7.33203125" customWidth="1"/>
    <col min="3849" max="3849" width="9" customWidth="1"/>
    <col min="3851" max="3851" width="11.77734375" bestFit="1" customWidth="1"/>
    <col min="4097" max="4097" width="9.6640625" customWidth="1"/>
    <col min="4098" max="4098" width="8.21875" customWidth="1"/>
    <col min="4099" max="4099" width="10.109375" customWidth="1"/>
    <col min="4100" max="4100" width="7.44140625" customWidth="1"/>
    <col min="4101" max="4101" width="11" customWidth="1"/>
    <col min="4102" max="4102" width="5.88671875" customWidth="1"/>
    <col min="4103" max="4103" width="6.33203125" customWidth="1"/>
    <col min="4104" max="4104" width="7.33203125" customWidth="1"/>
    <col min="4105" max="4105" width="9" customWidth="1"/>
    <col min="4107" max="4107" width="11.77734375" bestFit="1" customWidth="1"/>
    <col min="4353" max="4353" width="9.6640625" customWidth="1"/>
    <col min="4354" max="4354" width="8.21875" customWidth="1"/>
    <col min="4355" max="4355" width="10.109375" customWidth="1"/>
    <col min="4356" max="4356" width="7.44140625" customWidth="1"/>
    <col min="4357" max="4357" width="11" customWidth="1"/>
    <col min="4358" max="4358" width="5.88671875" customWidth="1"/>
    <col min="4359" max="4359" width="6.33203125" customWidth="1"/>
    <col min="4360" max="4360" width="7.33203125" customWidth="1"/>
    <col min="4361" max="4361" width="9" customWidth="1"/>
    <col min="4363" max="4363" width="11.77734375" bestFit="1" customWidth="1"/>
    <col min="4609" max="4609" width="9.6640625" customWidth="1"/>
    <col min="4610" max="4610" width="8.21875" customWidth="1"/>
    <col min="4611" max="4611" width="10.109375" customWidth="1"/>
    <col min="4612" max="4612" width="7.44140625" customWidth="1"/>
    <col min="4613" max="4613" width="11" customWidth="1"/>
    <col min="4614" max="4614" width="5.88671875" customWidth="1"/>
    <col min="4615" max="4615" width="6.33203125" customWidth="1"/>
    <col min="4616" max="4616" width="7.33203125" customWidth="1"/>
    <col min="4617" max="4617" width="9" customWidth="1"/>
    <col min="4619" max="4619" width="11.77734375" bestFit="1" customWidth="1"/>
    <col min="4865" max="4865" width="9.6640625" customWidth="1"/>
    <col min="4866" max="4866" width="8.21875" customWidth="1"/>
    <col min="4867" max="4867" width="10.109375" customWidth="1"/>
    <col min="4868" max="4868" width="7.44140625" customWidth="1"/>
    <col min="4869" max="4869" width="11" customWidth="1"/>
    <col min="4870" max="4870" width="5.88671875" customWidth="1"/>
    <col min="4871" max="4871" width="6.33203125" customWidth="1"/>
    <col min="4872" max="4872" width="7.33203125" customWidth="1"/>
    <col min="4873" max="4873" width="9" customWidth="1"/>
    <col min="4875" max="4875" width="11.77734375" bestFit="1" customWidth="1"/>
    <col min="5121" max="5121" width="9.6640625" customWidth="1"/>
    <col min="5122" max="5122" width="8.21875" customWidth="1"/>
    <col min="5123" max="5123" width="10.109375" customWidth="1"/>
    <col min="5124" max="5124" width="7.44140625" customWidth="1"/>
    <col min="5125" max="5125" width="11" customWidth="1"/>
    <col min="5126" max="5126" width="5.88671875" customWidth="1"/>
    <col min="5127" max="5127" width="6.33203125" customWidth="1"/>
    <col min="5128" max="5128" width="7.33203125" customWidth="1"/>
    <col min="5129" max="5129" width="9" customWidth="1"/>
    <col min="5131" max="5131" width="11.77734375" bestFit="1" customWidth="1"/>
    <col min="5377" max="5377" width="9.6640625" customWidth="1"/>
    <col min="5378" max="5378" width="8.21875" customWidth="1"/>
    <col min="5379" max="5379" width="10.109375" customWidth="1"/>
    <col min="5380" max="5380" width="7.44140625" customWidth="1"/>
    <col min="5381" max="5381" width="11" customWidth="1"/>
    <col min="5382" max="5382" width="5.88671875" customWidth="1"/>
    <col min="5383" max="5383" width="6.33203125" customWidth="1"/>
    <col min="5384" max="5384" width="7.33203125" customWidth="1"/>
    <col min="5385" max="5385" width="9" customWidth="1"/>
    <col min="5387" max="5387" width="11.77734375" bestFit="1" customWidth="1"/>
    <col min="5633" max="5633" width="9.6640625" customWidth="1"/>
    <col min="5634" max="5634" width="8.21875" customWidth="1"/>
    <col min="5635" max="5635" width="10.109375" customWidth="1"/>
    <col min="5636" max="5636" width="7.44140625" customWidth="1"/>
    <col min="5637" max="5637" width="11" customWidth="1"/>
    <col min="5638" max="5638" width="5.88671875" customWidth="1"/>
    <col min="5639" max="5639" width="6.33203125" customWidth="1"/>
    <col min="5640" max="5640" width="7.33203125" customWidth="1"/>
    <col min="5641" max="5641" width="9" customWidth="1"/>
    <col min="5643" max="5643" width="11.77734375" bestFit="1" customWidth="1"/>
    <col min="5889" max="5889" width="9.6640625" customWidth="1"/>
    <col min="5890" max="5890" width="8.21875" customWidth="1"/>
    <col min="5891" max="5891" width="10.109375" customWidth="1"/>
    <col min="5892" max="5892" width="7.44140625" customWidth="1"/>
    <col min="5893" max="5893" width="11" customWidth="1"/>
    <col min="5894" max="5894" width="5.88671875" customWidth="1"/>
    <col min="5895" max="5895" width="6.33203125" customWidth="1"/>
    <col min="5896" max="5896" width="7.33203125" customWidth="1"/>
    <col min="5897" max="5897" width="9" customWidth="1"/>
    <col min="5899" max="5899" width="11.77734375" bestFit="1" customWidth="1"/>
    <col min="6145" max="6145" width="9.6640625" customWidth="1"/>
    <col min="6146" max="6146" width="8.21875" customWidth="1"/>
    <col min="6147" max="6147" width="10.109375" customWidth="1"/>
    <col min="6148" max="6148" width="7.44140625" customWidth="1"/>
    <col min="6149" max="6149" width="11" customWidth="1"/>
    <col min="6150" max="6150" width="5.88671875" customWidth="1"/>
    <col min="6151" max="6151" width="6.33203125" customWidth="1"/>
    <col min="6152" max="6152" width="7.33203125" customWidth="1"/>
    <col min="6153" max="6153" width="9" customWidth="1"/>
    <col min="6155" max="6155" width="11.77734375" bestFit="1" customWidth="1"/>
    <col min="6401" max="6401" width="9.6640625" customWidth="1"/>
    <col min="6402" max="6402" width="8.21875" customWidth="1"/>
    <col min="6403" max="6403" width="10.109375" customWidth="1"/>
    <col min="6404" max="6404" width="7.44140625" customWidth="1"/>
    <col min="6405" max="6405" width="11" customWidth="1"/>
    <col min="6406" max="6406" width="5.88671875" customWidth="1"/>
    <col min="6407" max="6407" width="6.33203125" customWidth="1"/>
    <col min="6408" max="6408" width="7.33203125" customWidth="1"/>
    <col min="6409" max="6409" width="9" customWidth="1"/>
    <col min="6411" max="6411" width="11.77734375" bestFit="1" customWidth="1"/>
    <col min="6657" max="6657" width="9.6640625" customWidth="1"/>
    <col min="6658" max="6658" width="8.21875" customWidth="1"/>
    <col min="6659" max="6659" width="10.109375" customWidth="1"/>
    <col min="6660" max="6660" width="7.44140625" customWidth="1"/>
    <col min="6661" max="6661" width="11" customWidth="1"/>
    <col min="6662" max="6662" width="5.88671875" customWidth="1"/>
    <col min="6663" max="6663" width="6.33203125" customWidth="1"/>
    <col min="6664" max="6664" width="7.33203125" customWidth="1"/>
    <col min="6665" max="6665" width="9" customWidth="1"/>
    <col min="6667" max="6667" width="11.77734375" bestFit="1" customWidth="1"/>
    <col min="6913" max="6913" width="9.6640625" customWidth="1"/>
    <col min="6914" max="6914" width="8.21875" customWidth="1"/>
    <col min="6915" max="6915" width="10.109375" customWidth="1"/>
    <col min="6916" max="6916" width="7.44140625" customWidth="1"/>
    <col min="6917" max="6917" width="11" customWidth="1"/>
    <col min="6918" max="6918" width="5.88671875" customWidth="1"/>
    <col min="6919" max="6919" width="6.33203125" customWidth="1"/>
    <col min="6920" max="6920" width="7.33203125" customWidth="1"/>
    <col min="6921" max="6921" width="9" customWidth="1"/>
    <col min="6923" max="6923" width="11.77734375" bestFit="1" customWidth="1"/>
    <col min="7169" max="7169" width="9.6640625" customWidth="1"/>
    <col min="7170" max="7170" width="8.21875" customWidth="1"/>
    <col min="7171" max="7171" width="10.109375" customWidth="1"/>
    <col min="7172" max="7172" width="7.44140625" customWidth="1"/>
    <col min="7173" max="7173" width="11" customWidth="1"/>
    <col min="7174" max="7174" width="5.88671875" customWidth="1"/>
    <col min="7175" max="7175" width="6.33203125" customWidth="1"/>
    <col min="7176" max="7176" width="7.33203125" customWidth="1"/>
    <col min="7177" max="7177" width="9" customWidth="1"/>
    <col min="7179" max="7179" width="11.77734375" bestFit="1" customWidth="1"/>
    <col min="7425" max="7425" width="9.6640625" customWidth="1"/>
    <col min="7426" max="7426" width="8.21875" customWidth="1"/>
    <col min="7427" max="7427" width="10.109375" customWidth="1"/>
    <col min="7428" max="7428" width="7.44140625" customWidth="1"/>
    <col min="7429" max="7429" width="11" customWidth="1"/>
    <col min="7430" max="7430" width="5.88671875" customWidth="1"/>
    <col min="7431" max="7431" width="6.33203125" customWidth="1"/>
    <col min="7432" max="7432" width="7.33203125" customWidth="1"/>
    <col min="7433" max="7433" width="9" customWidth="1"/>
    <col min="7435" max="7435" width="11.77734375" bestFit="1" customWidth="1"/>
    <col min="7681" max="7681" width="9.6640625" customWidth="1"/>
    <col min="7682" max="7682" width="8.21875" customWidth="1"/>
    <col min="7683" max="7683" width="10.109375" customWidth="1"/>
    <col min="7684" max="7684" width="7.44140625" customWidth="1"/>
    <col min="7685" max="7685" width="11" customWidth="1"/>
    <col min="7686" max="7686" width="5.88671875" customWidth="1"/>
    <col min="7687" max="7687" width="6.33203125" customWidth="1"/>
    <col min="7688" max="7688" width="7.33203125" customWidth="1"/>
    <col min="7689" max="7689" width="9" customWidth="1"/>
    <col min="7691" max="7691" width="11.77734375" bestFit="1" customWidth="1"/>
    <col min="7937" max="7937" width="9.6640625" customWidth="1"/>
    <col min="7938" max="7938" width="8.21875" customWidth="1"/>
    <col min="7939" max="7939" width="10.109375" customWidth="1"/>
    <col min="7940" max="7940" width="7.44140625" customWidth="1"/>
    <col min="7941" max="7941" width="11" customWidth="1"/>
    <col min="7942" max="7942" width="5.88671875" customWidth="1"/>
    <col min="7943" max="7943" width="6.33203125" customWidth="1"/>
    <col min="7944" max="7944" width="7.33203125" customWidth="1"/>
    <col min="7945" max="7945" width="9" customWidth="1"/>
    <col min="7947" max="7947" width="11.77734375" bestFit="1" customWidth="1"/>
    <col min="8193" max="8193" width="9.6640625" customWidth="1"/>
    <col min="8194" max="8194" width="8.21875" customWidth="1"/>
    <col min="8195" max="8195" width="10.109375" customWidth="1"/>
    <col min="8196" max="8196" width="7.44140625" customWidth="1"/>
    <col min="8197" max="8197" width="11" customWidth="1"/>
    <col min="8198" max="8198" width="5.88671875" customWidth="1"/>
    <col min="8199" max="8199" width="6.33203125" customWidth="1"/>
    <col min="8200" max="8200" width="7.33203125" customWidth="1"/>
    <col min="8201" max="8201" width="9" customWidth="1"/>
    <col min="8203" max="8203" width="11.77734375" bestFit="1" customWidth="1"/>
    <col min="8449" max="8449" width="9.6640625" customWidth="1"/>
    <col min="8450" max="8450" width="8.21875" customWidth="1"/>
    <col min="8451" max="8451" width="10.109375" customWidth="1"/>
    <col min="8452" max="8452" width="7.44140625" customWidth="1"/>
    <col min="8453" max="8453" width="11" customWidth="1"/>
    <col min="8454" max="8454" width="5.88671875" customWidth="1"/>
    <col min="8455" max="8455" width="6.33203125" customWidth="1"/>
    <col min="8456" max="8456" width="7.33203125" customWidth="1"/>
    <col min="8457" max="8457" width="9" customWidth="1"/>
    <col min="8459" max="8459" width="11.77734375" bestFit="1" customWidth="1"/>
    <col min="8705" max="8705" width="9.6640625" customWidth="1"/>
    <col min="8706" max="8706" width="8.21875" customWidth="1"/>
    <col min="8707" max="8707" width="10.109375" customWidth="1"/>
    <col min="8708" max="8708" width="7.44140625" customWidth="1"/>
    <col min="8709" max="8709" width="11" customWidth="1"/>
    <col min="8710" max="8710" width="5.88671875" customWidth="1"/>
    <col min="8711" max="8711" width="6.33203125" customWidth="1"/>
    <col min="8712" max="8712" width="7.33203125" customWidth="1"/>
    <col min="8713" max="8713" width="9" customWidth="1"/>
    <col min="8715" max="8715" width="11.77734375" bestFit="1" customWidth="1"/>
    <col min="8961" max="8961" width="9.6640625" customWidth="1"/>
    <col min="8962" max="8962" width="8.21875" customWidth="1"/>
    <col min="8963" max="8963" width="10.109375" customWidth="1"/>
    <col min="8964" max="8964" width="7.44140625" customWidth="1"/>
    <col min="8965" max="8965" width="11" customWidth="1"/>
    <col min="8966" max="8966" width="5.88671875" customWidth="1"/>
    <col min="8967" max="8967" width="6.33203125" customWidth="1"/>
    <col min="8968" max="8968" width="7.33203125" customWidth="1"/>
    <col min="8969" max="8969" width="9" customWidth="1"/>
    <col min="8971" max="8971" width="11.77734375" bestFit="1" customWidth="1"/>
    <col min="9217" max="9217" width="9.6640625" customWidth="1"/>
    <col min="9218" max="9218" width="8.21875" customWidth="1"/>
    <col min="9219" max="9219" width="10.109375" customWidth="1"/>
    <col min="9220" max="9220" width="7.44140625" customWidth="1"/>
    <col min="9221" max="9221" width="11" customWidth="1"/>
    <col min="9222" max="9222" width="5.88671875" customWidth="1"/>
    <col min="9223" max="9223" width="6.33203125" customWidth="1"/>
    <col min="9224" max="9224" width="7.33203125" customWidth="1"/>
    <col min="9225" max="9225" width="9" customWidth="1"/>
    <col min="9227" max="9227" width="11.77734375" bestFit="1" customWidth="1"/>
    <col min="9473" max="9473" width="9.6640625" customWidth="1"/>
    <col min="9474" max="9474" width="8.21875" customWidth="1"/>
    <col min="9475" max="9475" width="10.109375" customWidth="1"/>
    <col min="9476" max="9476" width="7.44140625" customWidth="1"/>
    <col min="9477" max="9477" width="11" customWidth="1"/>
    <col min="9478" max="9478" width="5.88671875" customWidth="1"/>
    <col min="9479" max="9479" width="6.33203125" customWidth="1"/>
    <col min="9480" max="9480" width="7.33203125" customWidth="1"/>
    <col min="9481" max="9481" width="9" customWidth="1"/>
    <col min="9483" max="9483" width="11.77734375" bestFit="1" customWidth="1"/>
    <col min="9729" max="9729" width="9.6640625" customWidth="1"/>
    <col min="9730" max="9730" width="8.21875" customWidth="1"/>
    <col min="9731" max="9731" width="10.109375" customWidth="1"/>
    <col min="9732" max="9732" width="7.44140625" customWidth="1"/>
    <col min="9733" max="9733" width="11" customWidth="1"/>
    <col min="9734" max="9734" width="5.88671875" customWidth="1"/>
    <col min="9735" max="9735" width="6.33203125" customWidth="1"/>
    <col min="9736" max="9736" width="7.33203125" customWidth="1"/>
    <col min="9737" max="9737" width="9" customWidth="1"/>
    <col min="9739" max="9739" width="11.77734375" bestFit="1" customWidth="1"/>
    <col min="9985" max="9985" width="9.6640625" customWidth="1"/>
    <col min="9986" max="9986" width="8.21875" customWidth="1"/>
    <col min="9987" max="9987" width="10.109375" customWidth="1"/>
    <col min="9988" max="9988" width="7.44140625" customWidth="1"/>
    <col min="9989" max="9989" width="11" customWidth="1"/>
    <col min="9990" max="9990" width="5.88671875" customWidth="1"/>
    <col min="9991" max="9991" width="6.33203125" customWidth="1"/>
    <col min="9992" max="9992" width="7.33203125" customWidth="1"/>
    <col min="9993" max="9993" width="9" customWidth="1"/>
    <col min="9995" max="9995" width="11.77734375" bestFit="1" customWidth="1"/>
    <col min="10241" max="10241" width="9.6640625" customWidth="1"/>
    <col min="10242" max="10242" width="8.21875" customWidth="1"/>
    <col min="10243" max="10243" width="10.109375" customWidth="1"/>
    <col min="10244" max="10244" width="7.44140625" customWidth="1"/>
    <col min="10245" max="10245" width="11" customWidth="1"/>
    <col min="10246" max="10246" width="5.88671875" customWidth="1"/>
    <col min="10247" max="10247" width="6.33203125" customWidth="1"/>
    <col min="10248" max="10248" width="7.33203125" customWidth="1"/>
    <col min="10249" max="10249" width="9" customWidth="1"/>
    <col min="10251" max="10251" width="11.77734375" bestFit="1" customWidth="1"/>
    <col min="10497" max="10497" width="9.6640625" customWidth="1"/>
    <col min="10498" max="10498" width="8.21875" customWidth="1"/>
    <col min="10499" max="10499" width="10.109375" customWidth="1"/>
    <col min="10500" max="10500" width="7.44140625" customWidth="1"/>
    <col min="10501" max="10501" width="11" customWidth="1"/>
    <col min="10502" max="10502" width="5.88671875" customWidth="1"/>
    <col min="10503" max="10503" width="6.33203125" customWidth="1"/>
    <col min="10504" max="10504" width="7.33203125" customWidth="1"/>
    <col min="10505" max="10505" width="9" customWidth="1"/>
    <col min="10507" max="10507" width="11.77734375" bestFit="1" customWidth="1"/>
    <col min="10753" max="10753" width="9.6640625" customWidth="1"/>
    <col min="10754" max="10754" width="8.21875" customWidth="1"/>
    <col min="10755" max="10755" width="10.109375" customWidth="1"/>
    <col min="10756" max="10756" width="7.44140625" customWidth="1"/>
    <col min="10757" max="10757" width="11" customWidth="1"/>
    <col min="10758" max="10758" width="5.88671875" customWidth="1"/>
    <col min="10759" max="10759" width="6.33203125" customWidth="1"/>
    <col min="10760" max="10760" width="7.33203125" customWidth="1"/>
    <col min="10761" max="10761" width="9" customWidth="1"/>
    <col min="10763" max="10763" width="11.77734375" bestFit="1" customWidth="1"/>
    <col min="11009" max="11009" width="9.6640625" customWidth="1"/>
    <col min="11010" max="11010" width="8.21875" customWidth="1"/>
    <col min="11011" max="11011" width="10.109375" customWidth="1"/>
    <col min="11012" max="11012" width="7.44140625" customWidth="1"/>
    <col min="11013" max="11013" width="11" customWidth="1"/>
    <col min="11014" max="11014" width="5.88671875" customWidth="1"/>
    <col min="11015" max="11015" width="6.33203125" customWidth="1"/>
    <col min="11016" max="11016" width="7.33203125" customWidth="1"/>
    <col min="11017" max="11017" width="9" customWidth="1"/>
    <col min="11019" max="11019" width="11.77734375" bestFit="1" customWidth="1"/>
    <col min="11265" max="11265" width="9.6640625" customWidth="1"/>
    <col min="11266" max="11266" width="8.21875" customWidth="1"/>
    <col min="11267" max="11267" width="10.109375" customWidth="1"/>
    <col min="11268" max="11268" width="7.44140625" customWidth="1"/>
    <col min="11269" max="11269" width="11" customWidth="1"/>
    <col min="11270" max="11270" width="5.88671875" customWidth="1"/>
    <col min="11271" max="11271" width="6.33203125" customWidth="1"/>
    <col min="11272" max="11272" width="7.33203125" customWidth="1"/>
    <col min="11273" max="11273" width="9" customWidth="1"/>
    <col min="11275" max="11275" width="11.77734375" bestFit="1" customWidth="1"/>
    <col min="11521" max="11521" width="9.6640625" customWidth="1"/>
    <col min="11522" max="11522" width="8.21875" customWidth="1"/>
    <col min="11523" max="11523" width="10.109375" customWidth="1"/>
    <col min="11524" max="11524" width="7.44140625" customWidth="1"/>
    <col min="11525" max="11525" width="11" customWidth="1"/>
    <col min="11526" max="11526" width="5.88671875" customWidth="1"/>
    <col min="11527" max="11527" width="6.33203125" customWidth="1"/>
    <col min="11528" max="11528" width="7.33203125" customWidth="1"/>
    <col min="11529" max="11529" width="9" customWidth="1"/>
    <col min="11531" max="11531" width="11.77734375" bestFit="1" customWidth="1"/>
    <col min="11777" max="11777" width="9.6640625" customWidth="1"/>
    <col min="11778" max="11778" width="8.21875" customWidth="1"/>
    <col min="11779" max="11779" width="10.109375" customWidth="1"/>
    <col min="11780" max="11780" width="7.44140625" customWidth="1"/>
    <col min="11781" max="11781" width="11" customWidth="1"/>
    <col min="11782" max="11782" width="5.88671875" customWidth="1"/>
    <col min="11783" max="11783" width="6.33203125" customWidth="1"/>
    <col min="11784" max="11784" width="7.33203125" customWidth="1"/>
    <col min="11785" max="11785" width="9" customWidth="1"/>
    <col min="11787" max="11787" width="11.77734375" bestFit="1" customWidth="1"/>
    <col min="12033" max="12033" width="9.6640625" customWidth="1"/>
    <col min="12034" max="12034" width="8.21875" customWidth="1"/>
    <col min="12035" max="12035" width="10.109375" customWidth="1"/>
    <col min="12036" max="12036" width="7.44140625" customWidth="1"/>
    <col min="12037" max="12037" width="11" customWidth="1"/>
    <col min="12038" max="12038" width="5.88671875" customWidth="1"/>
    <col min="12039" max="12039" width="6.33203125" customWidth="1"/>
    <col min="12040" max="12040" width="7.33203125" customWidth="1"/>
    <col min="12041" max="12041" width="9" customWidth="1"/>
    <col min="12043" max="12043" width="11.77734375" bestFit="1" customWidth="1"/>
    <col min="12289" max="12289" width="9.6640625" customWidth="1"/>
    <col min="12290" max="12290" width="8.21875" customWidth="1"/>
    <col min="12291" max="12291" width="10.109375" customWidth="1"/>
    <col min="12292" max="12292" width="7.44140625" customWidth="1"/>
    <col min="12293" max="12293" width="11" customWidth="1"/>
    <col min="12294" max="12294" width="5.88671875" customWidth="1"/>
    <col min="12295" max="12295" width="6.33203125" customWidth="1"/>
    <col min="12296" max="12296" width="7.33203125" customWidth="1"/>
    <col min="12297" max="12297" width="9" customWidth="1"/>
    <col min="12299" max="12299" width="11.77734375" bestFit="1" customWidth="1"/>
    <col min="12545" max="12545" width="9.6640625" customWidth="1"/>
    <col min="12546" max="12546" width="8.21875" customWidth="1"/>
    <col min="12547" max="12547" width="10.109375" customWidth="1"/>
    <col min="12548" max="12548" width="7.44140625" customWidth="1"/>
    <col min="12549" max="12549" width="11" customWidth="1"/>
    <col min="12550" max="12550" width="5.88671875" customWidth="1"/>
    <col min="12551" max="12551" width="6.33203125" customWidth="1"/>
    <col min="12552" max="12552" width="7.33203125" customWidth="1"/>
    <col min="12553" max="12553" width="9" customWidth="1"/>
    <col min="12555" max="12555" width="11.77734375" bestFit="1" customWidth="1"/>
    <col min="12801" max="12801" width="9.6640625" customWidth="1"/>
    <col min="12802" max="12802" width="8.21875" customWidth="1"/>
    <col min="12803" max="12803" width="10.109375" customWidth="1"/>
    <col min="12804" max="12804" width="7.44140625" customWidth="1"/>
    <col min="12805" max="12805" width="11" customWidth="1"/>
    <col min="12806" max="12806" width="5.88671875" customWidth="1"/>
    <col min="12807" max="12807" width="6.33203125" customWidth="1"/>
    <col min="12808" max="12808" width="7.33203125" customWidth="1"/>
    <col min="12809" max="12809" width="9" customWidth="1"/>
    <col min="12811" max="12811" width="11.77734375" bestFit="1" customWidth="1"/>
    <col min="13057" max="13057" width="9.6640625" customWidth="1"/>
    <col min="13058" max="13058" width="8.21875" customWidth="1"/>
    <col min="13059" max="13059" width="10.109375" customWidth="1"/>
    <col min="13060" max="13060" width="7.44140625" customWidth="1"/>
    <col min="13061" max="13061" width="11" customWidth="1"/>
    <col min="13062" max="13062" width="5.88671875" customWidth="1"/>
    <col min="13063" max="13063" width="6.33203125" customWidth="1"/>
    <col min="13064" max="13064" width="7.33203125" customWidth="1"/>
    <col min="13065" max="13065" width="9" customWidth="1"/>
    <col min="13067" max="13067" width="11.77734375" bestFit="1" customWidth="1"/>
    <col min="13313" max="13313" width="9.6640625" customWidth="1"/>
    <col min="13314" max="13314" width="8.21875" customWidth="1"/>
    <col min="13315" max="13315" width="10.109375" customWidth="1"/>
    <col min="13316" max="13316" width="7.44140625" customWidth="1"/>
    <col min="13317" max="13317" width="11" customWidth="1"/>
    <col min="13318" max="13318" width="5.88671875" customWidth="1"/>
    <col min="13319" max="13319" width="6.33203125" customWidth="1"/>
    <col min="13320" max="13320" width="7.33203125" customWidth="1"/>
    <col min="13321" max="13321" width="9" customWidth="1"/>
    <col min="13323" max="13323" width="11.77734375" bestFit="1" customWidth="1"/>
    <col min="13569" max="13569" width="9.6640625" customWidth="1"/>
    <col min="13570" max="13570" width="8.21875" customWidth="1"/>
    <col min="13571" max="13571" width="10.109375" customWidth="1"/>
    <col min="13572" max="13572" width="7.44140625" customWidth="1"/>
    <col min="13573" max="13573" width="11" customWidth="1"/>
    <col min="13574" max="13574" width="5.88671875" customWidth="1"/>
    <col min="13575" max="13575" width="6.33203125" customWidth="1"/>
    <col min="13576" max="13576" width="7.33203125" customWidth="1"/>
    <col min="13577" max="13577" width="9" customWidth="1"/>
    <col min="13579" max="13579" width="11.77734375" bestFit="1" customWidth="1"/>
    <col min="13825" max="13825" width="9.6640625" customWidth="1"/>
    <col min="13826" max="13826" width="8.21875" customWidth="1"/>
    <col min="13827" max="13827" width="10.109375" customWidth="1"/>
    <col min="13828" max="13828" width="7.44140625" customWidth="1"/>
    <col min="13829" max="13829" width="11" customWidth="1"/>
    <col min="13830" max="13830" width="5.88671875" customWidth="1"/>
    <col min="13831" max="13831" width="6.33203125" customWidth="1"/>
    <col min="13832" max="13832" width="7.33203125" customWidth="1"/>
    <col min="13833" max="13833" width="9" customWidth="1"/>
    <col min="13835" max="13835" width="11.77734375" bestFit="1" customWidth="1"/>
    <col min="14081" max="14081" width="9.6640625" customWidth="1"/>
    <col min="14082" max="14082" width="8.21875" customWidth="1"/>
    <col min="14083" max="14083" width="10.109375" customWidth="1"/>
    <col min="14084" max="14084" width="7.44140625" customWidth="1"/>
    <col min="14085" max="14085" width="11" customWidth="1"/>
    <col min="14086" max="14086" width="5.88671875" customWidth="1"/>
    <col min="14087" max="14087" width="6.33203125" customWidth="1"/>
    <col min="14088" max="14088" width="7.33203125" customWidth="1"/>
    <col min="14089" max="14089" width="9" customWidth="1"/>
    <col min="14091" max="14091" width="11.77734375" bestFit="1" customWidth="1"/>
    <col min="14337" max="14337" width="9.6640625" customWidth="1"/>
    <col min="14338" max="14338" width="8.21875" customWidth="1"/>
    <col min="14339" max="14339" width="10.109375" customWidth="1"/>
    <col min="14340" max="14340" width="7.44140625" customWidth="1"/>
    <col min="14341" max="14341" width="11" customWidth="1"/>
    <col min="14342" max="14342" width="5.88671875" customWidth="1"/>
    <col min="14343" max="14343" width="6.33203125" customWidth="1"/>
    <col min="14344" max="14344" width="7.33203125" customWidth="1"/>
    <col min="14345" max="14345" width="9" customWidth="1"/>
    <col min="14347" max="14347" width="11.77734375" bestFit="1" customWidth="1"/>
    <col min="14593" max="14593" width="9.6640625" customWidth="1"/>
    <col min="14594" max="14594" width="8.21875" customWidth="1"/>
    <col min="14595" max="14595" width="10.109375" customWidth="1"/>
    <col min="14596" max="14596" width="7.44140625" customWidth="1"/>
    <col min="14597" max="14597" width="11" customWidth="1"/>
    <col min="14598" max="14598" width="5.88671875" customWidth="1"/>
    <col min="14599" max="14599" width="6.33203125" customWidth="1"/>
    <col min="14600" max="14600" width="7.33203125" customWidth="1"/>
    <col min="14601" max="14601" width="9" customWidth="1"/>
    <col min="14603" max="14603" width="11.77734375" bestFit="1" customWidth="1"/>
    <col min="14849" max="14849" width="9.6640625" customWidth="1"/>
    <col min="14850" max="14850" width="8.21875" customWidth="1"/>
    <col min="14851" max="14851" width="10.109375" customWidth="1"/>
    <col min="14852" max="14852" width="7.44140625" customWidth="1"/>
    <col min="14853" max="14853" width="11" customWidth="1"/>
    <col min="14854" max="14854" width="5.88671875" customWidth="1"/>
    <col min="14855" max="14855" width="6.33203125" customWidth="1"/>
    <col min="14856" max="14856" width="7.33203125" customWidth="1"/>
    <col min="14857" max="14857" width="9" customWidth="1"/>
    <col min="14859" max="14859" width="11.77734375" bestFit="1" customWidth="1"/>
    <col min="15105" max="15105" width="9.6640625" customWidth="1"/>
    <col min="15106" max="15106" width="8.21875" customWidth="1"/>
    <col min="15107" max="15107" width="10.109375" customWidth="1"/>
    <col min="15108" max="15108" width="7.44140625" customWidth="1"/>
    <col min="15109" max="15109" width="11" customWidth="1"/>
    <col min="15110" max="15110" width="5.88671875" customWidth="1"/>
    <col min="15111" max="15111" width="6.33203125" customWidth="1"/>
    <col min="15112" max="15112" width="7.33203125" customWidth="1"/>
    <col min="15113" max="15113" width="9" customWidth="1"/>
    <col min="15115" max="15115" width="11.77734375" bestFit="1" customWidth="1"/>
    <col min="15361" max="15361" width="9.6640625" customWidth="1"/>
    <col min="15362" max="15362" width="8.21875" customWidth="1"/>
    <col min="15363" max="15363" width="10.109375" customWidth="1"/>
    <col min="15364" max="15364" width="7.44140625" customWidth="1"/>
    <col min="15365" max="15365" width="11" customWidth="1"/>
    <col min="15366" max="15366" width="5.88671875" customWidth="1"/>
    <col min="15367" max="15367" width="6.33203125" customWidth="1"/>
    <col min="15368" max="15368" width="7.33203125" customWidth="1"/>
    <col min="15369" max="15369" width="9" customWidth="1"/>
    <col min="15371" max="15371" width="11.77734375" bestFit="1" customWidth="1"/>
    <col min="15617" max="15617" width="9.6640625" customWidth="1"/>
    <col min="15618" max="15618" width="8.21875" customWidth="1"/>
    <col min="15619" max="15619" width="10.109375" customWidth="1"/>
    <col min="15620" max="15620" width="7.44140625" customWidth="1"/>
    <col min="15621" max="15621" width="11" customWidth="1"/>
    <col min="15622" max="15622" width="5.88671875" customWidth="1"/>
    <col min="15623" max="15623" width="6.33203125" customWidth="1"/>
    <col min="15624" max="15624" width="7.33203125" customWidth="1"/>
    <col min="15625" max="15625" width="9" customWidth="1"/>
    <col min="15627" max="15627" width="11.77734375" bestFit="1" customWidth="1"/>
    <col min="15873" max="15873" width="9.6640625" customWidth="1"/>
    <col min="15874" max="15874" width="8.21875" customWidth="1"/>
    <col min="15875" max="15875" width="10.109375" customWidth="1"/>
    <col min="15876" max="15876" width="7.44140625" customWidth="1"/>
    <col min="15877" max="15877" width="11" customWidth="1"/>
    <col min="15878" max="15878" width="5.88671875" customWidth="1"/>
    <col min="15879" max="15879" width="6.33203125" customWidth="1"/>
    <col min="15880" max="15880" width="7.33203125" customWidth="1"/>
    <col min="15881" max="15881" width="9" customWidth="1"/>
    <col min="15883" max="15883" width="11.77734375" bestFit="1" customWidth="1"/>
    <col min="16129" max="16129" width="9.6640625" customWidth="1"/>
    <col min="16130" max="16130" width="8.21875" customWidth="1"/>
    <col min="16131" max="16131" width="10.109375" customWidth="1"/>
    <col min="16132" max="16132" width="7.44140625" customWidth="1"/>
    <col min="16133" max="16133" width="11" customWidth="1"/>
    <col min="16134" max="16134" width="5.88671875" customWidth="1"/>
    <col min="16135" max="16135" width="6.3320312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244" t="s">
        <v>210</v>
      </c>
      <c r="B1" s="244"/>
      <c r="C1" s="244"/>
      <c r="D1" s="244"/>
      <c r="E1" s="244"/>
      <c r="F1" s="244"/>
      <c r="G1" s="244"/>
      <c r="H1" s="244"/>
      <c r="I1" s="244"/>
    </row>
    <row r="2" spans="1:11" ht="22.5">
      <c r="A2" s="244" t="s">
        <v>211</v>
      </c>
      <c r="B2" s="244"/>
      <c r="C2" s="244"/>
      <c r="D2" s="244"/>
      <c r="E2" s="244"/>
      <c r="F2" s="244"/>
      <c r="G2" s="244"/>
      <c r="H2" s="244"/>
      <c r="I2" s="244"/>
    </row>
    <row r="3" spans="1:11" ht="20.25" customHeight="1">
      <c r="A3" s="192"/>
    </row>
    <row r="4" spans="1:11" ht="14.25" thickBot="1">
      <c r="A4" s="101" t="s">
        <v>121</v>
      </c>
      <c r="B4" s="327"/>
      <c r="C4" s="327"/>
      <c r="D4" s="327"/>
      <c r="E4" s="327"/>
      <c r="F4" s="327"/>
      <c r="G4" s="327"/>
      <c r="H4" s="246" t="s">
        <v>212</v>
      </c>
      <c r="I4" s="246"/>
    </row>
    <row r="5" spans="1:11">
      <c r="A5" s="248" t="s">
        <v>213</v>
      </c>
      <c r="B5" s="247" t="s">
        <v>1</v>
      </c>
      <c r="C5" s="248"/>
      <c r="D5" s="247" t="s">
        <v>214</v>
      </c>
      <c r="E5" s="248"/>
      <c r="F5" s="247" t="s">
        <v>215</v>
      </c>
      <c r="G5" s="249"/>
      <c r="H5" s="247" t="s">
        <v>216</v>
      </c>
      <c r="I5" s="249"/>
    </row>
    <row r="6" spans="1:11">
      <c r="A6" s="255"/>
      <c r="B6" s="250" t="s">
        <v>0</v>
      </c>
      <c r="C6" s="251"/>
      <c r="D6" s="250" t="s">
        <v>217</v>
      </c>
      <c r="E6" s="251"/>
      <c r="F6" s="250" t="s">
        <v>218</v>
      </c>
      <c r="G6" s="252"/>
      <c r="H6" s="250" t="s">
        <v>219</v>
      </c>
      <c r="I6" s="252"/>
    </row>
    <row r="7" spans="1:11">
      <c r="A7" s="255" t="s">
        <v>2</v>
      </c>
      <c r="B7" s="8" t="s">
        <v>220</v>
      </c>
      <c r="C7" s="8" t="s">
        <v>221</v>
      </c>
      <c r="D7" s="8" t="s">
        <v>220</v>
      </c>
      <c r="E7" s="165" t="s">
        <v>222</v>
      </c>
      <c r="F7" s="7" t="s">
        <v>220</v>
      </c>
      <c r="G7" s="7" t="s">
        <v>221</v>
      </c>
      <c r="H7" s="8" t="s">
        <v>220</v>
      </c>
      <c r="I7" s="7" t="s">
        <v>221</v>
      </c>
    </row>
    <row r="8" spans="1:11">
      <c r="A8" s="251"/>
      <c r="B8" s="114" t="s">
        <v>223</v>
      </c>
      <c r="C8" s="114" t="s">
        <v>132</v>
      </c>
      <c r="D8" s="114" t="s">
        <v>223</v>
      </c>
      <c r="E8" s="193" t="s">
        <v>132</v>
      </c>
      <c r="F8" s="6" t="s">
        <v>223</v>
      </c>
      <c r="G8" s="6" t="s">
        <v>132</v>
      </c>
      <c r="H8" s="114" t="s">
        <v>223</v>
      </c>
      <c r="I8" s="6" t="s">
        <v>132</v>
      </c>
    </row>
    <row r="9" spans="1:11">
      <c r="A9" s="194"/>
      <c r="B9" s="195"/>
      <c r="C9" s="196"/>
      <c r="D9" s="196"/>
      <c r="E9" s="197"/>
      <c r="F9" s="196"/>
      <c r="G9" s="196"/>
      <c r="H9" s="194"/>
      <c r="I9" s="194"/>
    </row>
    <row r="10" spans="1:11" ht="39.950000000000003" customHeight="1">
      <c r="A10" s="105">
        <v>2009</v>
      </c>
      <c r="B10" s="237">
        <v>248535</v>
      </c>
      <c r="C10" s="335">
        <v>137121538</v>
      </c>
      <c r="D10" s="335">
        <v>226878</v>
      </c>
      <c r="E10" s="335">
        <v>129032587</v>
      </c>
      <c r="F10" s="335" t="s">
        <v>112</v>
      </c>
      <c r="G10" s="335" t="s">
        <v>112</v>
      </c>
      <c r="H10" s="335">
        <v>21657</v>
      </c>
      <c r="I10" s="335">
        <v>8088951</v>
      </c>
    </row>
    <row r="11" spans="1:11" ht="39.950000000000003" customHeight="1">
      <c r="A11" s="105">
        <v>2010</v>
      </c>
      <c r="B11" s="237">
        <v>251185</v>
      </c>
      <c r="C11" s="335">
        <v>143451197</v>
      </c>
      <c r="D11" s="335">
        <v>229403</v>
      </c>
      <c r="E11" s="335">
        <v>134249696</v>
      </c>
      <c r="F11" s="335" t="s">
        <v>112</v>
      </c>
      <c r="G11" s="335" t="s">
        <v>112</v>
      </c>
      <c r="H11" s="335">
        <v>21782</v>
      </c>
      <c r="I11" s="335">
        <v>9201501</v>
      </c>
    </row>
    <row r="12" spans="1:11" s="44" customFormat="1" ht="39.950000000000003" customHeight="1">
      <c r="A12" s="105">
        <v>2010</v>
      </c>
      <c r="B12" s="237">
        <v>256518</v>
      </c>
      <c r="C12" s="335">
        <v>194815998</v>
      </c>
      <c r="D12" s="335">
        <v>234762</v>
      </c>
      <c r="E12" s="335">
        <v>185327003</v>
      </c>
      <c r="F12" s="335" t="s">
        <v>112</v>
      </c>
      <c r="G12" s="335" t="s">
        <v>112</v>
      </c>
      <c r="H12" s="335">
        <v>21756</v>
      </c>
      <c r="I12" s="335">
        <v>9188995</v>
      </c>
    </row>
    <row r="13" spans="1:11" s="44" customFormat="1" ht="39.950000000000003" customHeight="1">
      <c r="A13" s="105">
        <v>2012</v>
      </c>
      <c r="B13" s="237">
        <v>266182</v>
      </c>
      <c r="C13" s="335">
        <v>209471510</v>
      </c>
      <c r="D13" s="335">
        <v>244518</v>
      </c>
      <c r="E13" s="335">
        <v>200381117</v>
      </c>
      <c r="F13" s="335" t="s">
        <v>112</v>
      </c>
      <c r="G13" s="335" t="s">
        <v>112</v>
      </c>
      <c r="H13" s="335">
        <v>21664</v>
      </c>
      <c r="I13" s="335">
        <v>9090393</v>
      </c>
      <c r="K13" s="198"/>
    </row>
    <row r="14" spans="1:11" ht="39.950000000000003" customHeight="1">
      <c r="A14" s="103">
        <v>2013</v>
      </c>
      <c r="B14" s="333">
        <v>276532</v>
      </c>
      <c r="C14" s="334">
        <v>181705371</v>
      </c>
      <c r="D14" s="334">
        <v>259331</v>
      </c>
      <c r="E14" s="334">
        <v>174983116</v>
      </c>
      <c r="F14" s="334" t="s">
        <v>112</v>
      </c>
      <c r="G14" s="334" t="s">
        <v>112</v>
      </c>
      <c r="H14" s="334">
        <v>17201</v>
      </c>
      <c r="I14" s="334">
        <v>6722255</v>
      </c>
      <c r="K14" s="200"/>
    </row>
    <row r="15" spans="1:11" ht="20.25" customHeight="1">
      <c r="A15" s="17"/>
      <c r="B15" s="201"/>
      <c r="C15" s="199"/>
      <c r="D15" s="199"/>
      <c r="E15" s="202"/>
      <c r="F15" s="108"/>
      <c r="G15" s="108"/>
      <c r="H15" s="199"/>
      <c r="I15" s="203"/>
    </row>
    <row r="16" spans="1:11" ht="21" customHeight="1">
      <c r="A16" s="291" t="s">
        <v>274</v>
      </c>
      <c r="B16" s="326">
        <v>227979</v>
      </c>
      <c r="C16" s="328">
        <v>130407030</v>
      </c>
      <c r="D16" s="328">
        <v>211893</v>
      </c>
      <c r="E16" s="329">
        <v>124010107</v>
      </c>
      <c r="F16" s="271" t="s">
        <v>112</v>
      </c>
      <c r="G16" s="271" t="s">
        <v>112</v>
      </c>
      <c r="H16" s="328">
        <v>16086</v>
      </c>
      <c r="I16" s="328">
        <v>6396923</v>
      </c>
    </row>
    <row r="17" spans="1:9" ht="21" customHeight="1">
      <c r="A17" s="291"/>
      <c r="B17" s="326"/>
      <c r="C17" s="328"/>
      <c r="D17" s="328"/>
      <c r="E17" s="329"/>
      <c r="F17" s="271"/>
      <c r="G17" s="271"/>
      <c r="H17" s="328"/>
      <c r="I17" s="328"/>
    </row>
    <row r="18" spans="1:9" ht="21" customHeight="1">
      <c r="A18" s="291" t="s">
        <v>275</v>
      </c>
      <c r="B18" s="326">
        <v>48553</v>
      </c>
      <c r="C18" s="328">
        <v>37352671</v>
      </c>
      <c r="D18" s="328">
        <v>47438</v>
      </c>
      <c r="E18" s="329">
        <v>37027339</v>
      </c>
      <c r="F18" s="271" t="s">
        <v>112</v>
      </c>
      <c r="G18" s="271" t="s">
        <v>112</v>
      </c>
      <c r="H18" s="287">
        <v>1115</v>
      </c>
      <c r="I18" s="328">
        <v>325332</v>
      </c>
    </row>
    <row r="19" spans="1:9" ht="21" customHeight="1">
      <c r="A19" s="291"/>
      <c r="B19" s="326"/>
      <c r="C19" s="328"/>
      <c r="D19" s="328"/>
      <c r="E19" s="329"/>
      <c r="F19" s="271"/>
      <c r="G19" s="271"/>
      <c r="H19" s="287"/>
      <c r="I19" s="328"/>
    </row>
    <row r="20" spans="1:9" ht="21" customHeight="1">
      <c r="A20" s="234" t="s">
        <v>276</v>
      </c>
      <c r="B20" s="271" t="s">
        <v>112</v>
      </c>
      <c r="C20" s="271" t="s">
        <v>112</v>
      </c>
      <c r="D20" s="328" t="s">
        <v>112</v>
      </c>
      <c r="E20" s="271" t="s">
        <v>112</v>
      </c>
      <c r="F20" s="271" t="s">
        <v>112</v>
      </c>
      <c r="G20" s="271" t="s">
        <v>112</v>
      </c>
      <c r="H20" s="271" t="s">
        <v>112</v>
      </c>
      <c r="I20" s="271" t="s">
        <v>112</v>
      </c>
    </row>
    <row r="21" spans="1:9" ht="21" customHeight="1">
      <c r="A21" s="205" t="s">
        <v>232</v>
      </c>
      <c r="B21" s="271"/>
      <c r="C21" s="271"/>
      <c r="D21" s="328"/>
      <c r="E21" s="271"/>
      <c r="F21" s="271"/>
      <c r="G21" s="271"/>
      <c r="H21" s="271"/>
      <c r="I21" s="271"/>
    </row>
    <row r="22" spans="1:9" ht="21" customHeight="1">
      <c r="A22" s="111" t="s">
        <v>224</v>
      </c>
      <c r="B22" s="271" t="s">
        <v>112</v>
      </c>
      <c r="C22" s="271" t="s">
        <v>112</v>
      </c>
      <c r="D22" s="328" t="s">
        <v>112</v>
      </c>
      <c r="E22" s="271" t="s">
        <v>112</v>
      </c>
      <c r="F22" s="271" t="s">
        <v>112</v>
      </c>
      <c r="G22" s="271" t="s">
        <v>112</v>
      </c>
      <c r="H22" s="271" t="s">
        <v>112</v>
      </c>
      <c r="I22" s="271" t="s">
        <v>112</v>
      </c>
    </row>
    <row r="23" spans="1:9" ht="21" customHeight="1">
      <c r="A23" s="111" t="s">
        <v>225</v>
      </c>
      <c r="B23" s="271"/>
      <c r="C23" s="271"/>
      <c r="D23" s="328"/>
      <c r="E23" s="271"/>
      <c r="F23" s="271"/>
      <c r="G23" s="271"/>
      <c r="H23" s="271"/>
      <c r="I23" s="271"/>
    </row>
    <row r="24" spans="1:9" ht="21" customHeight="1">
      <c r="A24" s="120" t="s">
        <v>233</v>
      </c>
      <c r="B24" s="271" t="s">
        <v>112</v>
      </c>
      <c r="C24" s="328">
        <v>365033</v>
      </c>
      <c r="D24" s="328" t="s">
        <v>112</v>
      </c>
      <c r="E24" s="331">
        <v>365033</v>
      </c>
      <c r="F24" s="271" t="s">
        <v>112</v>
      </c>
      <c r="G24" s="271" t="s">
        <v>112</v>
      </c>
      <c r="H24" s="271" t="s">
        <v>112</v>
      </c>
      <c r="I24" s="271" t="s">
        <v>112</v>
      </c>
    </row>
    <row r="25" spans="1:9" ht="21" customHeight="1">
      <c r="A25" s="206" t="s">
        <v>226</v>
      </c>
      <c r="B25" s="271"/>
      <c r="C25" s="328"/>
      <c r="D25" s="328"/>
      <c r="E25" s="331"/>
      <c r="F25" s="271"/>
      <c r="G25" s="271"/>
      <c r="H25" s="271"/>
      <c r="I25" s="271"/>
    </row>
    <row r="26" spans="1:9" ht="21" customHeight="1">
      <c r="A26" s="105" t="s">
        <v>227</v>
      </c>
      <c r="B26" s="330" t="s">
        <v>112</v>
      </c>
      <c r="C26" s="328">
        <v>12812767</v>
      </c>
      <c r="D26" s="328" t="s">
        <v>112</v>
      </c>
      <c r="E26" s="329">
        <v>12812767</v>
      </c>
      <c r="F26" s="271" t="s">
        <v>112</v>
      </c>
      <c r="G26" s="271" t="s">
        <v>112</v>
      </c>
      <c r="H26" s="271" t="s">
        <v>112</v>
      </c>
      <c r="I26" s="271" t="s">
        <v>112</v>
      </c>
    </row>
    <row r="27" spans="1:9" ht="21" customHeight="1">
      <c r="A27" s="42" t="s">
        <v>234</v>
      </c>
      <c r="B27" s="330"/>
      <c r="C27" s="328"/>
      <c r="D27" s="328"/>
      <c r="E27" s="329"/>
      <c r="F27" s="271"/>
      <c r="G27" s="271"/>
      <c r="H27" s="271"/>
      <c r="I27" s="271"/>
    </row>
    <row r="28" spans="1:9" ht="21" customHeight="1">
      <c r="A28" s="105" t="s">
        <v>228</v>
      </c>
      <c r="B28" s="330" t="s">
        <v>112</v>
      </c>
      <c r="C28" s="328">
        <v>767870</v>
      </c>
      <c r="D28" s="328" t="s">
        <v>112</v>
      </c>
      <c r="E28" s="329">
        <v>767870</v>
      </c>
      <c r="F28" s="271" t="s">
        <v>112</v>
      </c>
      <c r="G28" s="271" t="s">
        <v>112</v>
      </c>
      <c r="H28" s="271" t="s">
        <v>112</v>
      </c>
      <c r="I28" s="271" t="s">
        <v>112</v>
      </c>
    </row>
    <row r="29" spans="1:9" ht="21" customHeight="1">
      <c r="A29" s="11" t="s">
        <v>229</v>
      </c>
      <c r="B29" s="330"/>
      <c r="C29" s="328"/>
      <c r="D29" s="328"/>
      <c r="E29" s="332"/>
      <c r="F29" s="271"/>
      <c r="G29" s="271"/>
      <c r="H29" s="271"/>
      <c r="I29" s="271"/>
    </row>
    <row r="30" spans="1:9" ht="6" customHeight="1" thickBot="1">
      <c r="A30" s="216"/>
      <c r="B30" s="117"/>
      <c r="C30" s="204"/>
      <c r="D30" s="204"/>
      <c r="E30" s="207"/>
      <c r="F30" s="119"/>
      <c r="G30" s="119"/>
      <c r="H30" s="119"/>
      <c r="I30" s="119"/>
    </row>
    <row r="31" spans="1:9" ht="8.25" customHeight="1">
      <c r="A31" s="182"/>
      <c r="B31" s="182"/>
      <c r="C31" s="182"/>
      <c r="D31" s="182"/>
      <c r="E31" s="183"/>
      <c r="F31" s="182"/>
      <c r="G31" s="182"/>
      <c r="H31" s="182"/>
      <c r="I31" s="182"/>
    </row>
    <row r="32" spans="1:9">
      <c r="A32" s="208" t="s">
        <v>160</v>
      </c>
      <c r="B32" s="209"/>
      <c r="C32" s="209"/>
      <c r="D32" s="209"/>
      <c r="E32" s="210"/>
      <c r="F32" s="209"/>
      <c r="G32" s="209"/>
      <c r="H32" s="209"/>
      <c r="I32" s="211" t="s">
        <v>161</v>
      </c>
    </row>
  </sheetData>
  <mergeCells count="72">
    <mergeCell ref="H28:H29"/>
    <mergeCell ref="I28:I29"/>
    <mergeCell ref="B28:B29"/>
    <mergeCell ref="C28:C29"/>
    <mergeCell ref="D28:D29"/>
    <mergeCell ref="E28:E29"/>
    <mergeCell ref="F28:F29"/>
    <mergeCell ref="G28:G29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C16:C17"/>
    <mergeCell ref="D16:D17"/>
    <mergeCell ref="E16:E17"/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  <mergeCell ref="A7:A8"/>
    <mergeCell ref="B16:B17"/>
    <mergeCell ref="A16:A17"/>
    <mergeCell ref="F16:F17"/>
    <mergeCell ref="A18:A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표지</vt:lpstr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</vt:lpstr>
      <vt:lpstr>8.공유재산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2015-03-10T02:47:24Z</cp:lastPrinted>
  <dcterms:created xsi:type="dcterms:W3CDTF">2009-10-22T01:24:10Z</dcterms:created>
  <dcterms:modified xsi:type="dcterms:W3CDTF">2015-03-10T02:50:04Z</dcterms:modified>
</cp:coreProperties>
</file>